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P1214" i="1"/>
  <c r="O1214"/>
  <c r="M1214"/>
  <c r="N1214" s="1"/>
  <c r="L1214"/>
  <c r="K1214"/>
  <c r="J1214"/>
  <c r="I1214"/>
  <c r="D1214"/>
  <c r="C1214"/>
  <c r="E1213"/>
  <c r="P1203"/>
  <c r="P1202" s="1"/>
  <c r="P1192" s="1"/>
  <c r="M1203"/>
  <c r="M1202" s="1"/>
  <c r="J1203"/>
  <c r="G1203"/>
  <c r="G1202" s="1"/>
  <c r="D1203"/>
  <c r="D1202" s="1"/>
  <c r="L1202"/>
  <c r="L1192" s="1"/>
  <c r="J1202"/>
  <c r="J1192" s="1"/>
  <c r="I1202"/>
  <c r="F1202"/>
  <c r="C1202"/>
  <c r="K1201"/>
  <c r="K1199"/>
  <c r="E1199"/>
  <c r="E1198"/>
  <c r="K1197"/>
  <c r="N1195"/>
  <c r="H1195"/>
  <c r="E1195"/>
  <c r="K1194"/>
  <c r="K1193"/>
  <c r="O1192"/>
  <c r="M1192"/>
  <c r="I1192"/>
  <c r="H1192"/>
  <c r="G1192"/>
  <c r="F1192"/>
  <c r="D1192"/>
  <c r="E1192" s="1"/>
  <c r="C1192"/>
  <c r="K1192" l="1"/>
  <c r="E1214"/>
  <c r="N1202"/>
  <c r="N1192"/>
  <c r="R1181" l="1"/>
  <c r="Q1181"/>
  <c r="K1181"/>
  <c r="H1181"/>
  <c r="E1181"/>
  <c r="R1180"/>
  <c r="Q1180"/>
  <c r="N1180"/>
  <c r="K1180"/>
  <c r="H1180"/>
  <c r="E1180"/>
  <c r="R1179"/>
  <c r="Q1179"/>
  <c r="N1179"/>
  <c r="K1179"/>
  <c r="H1179"/>
  <c r="E1179"/>
  <c r="R1178"/>
  <c r="Q1178"/>
  <c r="N1178"/>
  <c r="K1178"/>
  <c r="H1178"/>
  <c r="E1178"/>
  <c r="R1177"/>
  <c r="Q1177"/>
  <c r="K1177"/>
  <c r="H1177"/>
  <c r="E1177"/>
  <c r="R1176"/>
  <c r="Q1176"/>
  <c r="K1176"/>
  <c r="H1176"/>
  <c r="E1176"/>
  <c r="R1175"/>
  <c r="Q1175"/>
  <c r="K1175"/>
  <c r="H1175"/>
  <c r="E1175"/>
  <c r="R1174"/>
  <c r="Q1174"/>
  <c r="N1174"/>
  <c r="K1174"/>
  <c r="H1174"/>
  <c r="E1174"/>
  <c r="R1173"/>
  <c r="Q1173"/>
  <c r="N1173"/>
  <c r="K1173"/>
  <c r="H1173"/>
  <c r="E1173"/>
  <c r="R1172"/>
  <c r="Q1172"/>
  <c r="N1172"/>
  <c r="K1172"/>
  <c r="H1172"/>
  <c r="E1172"/>
  <c r="R1171"/>
  <c r="Q1171"/>
  <c r="K1171"/>
  <c r="H1171"/>
  <c r="E1171"/>
  <c r="R1170"/>
  <c r="Q1170"/>
  <c r="K1170"/>
  <c r="H1170"/>
  <c r="E1170"/>
  <c r="O102"/>
  <c r="O103" s="1"/>
  <c r="K102"/>
  <c r="K103" s="1"/>
  <c r="G102"/>
  <c r="G103" s="1"/>
  <c r="C102"/>
  <c r="C103" s="1"/>
  <c r="E88"/>
  <c r="E83"/>
  <c r="E78"/>
  <c r="E73"/>
  <c r="F63" l="1"/>
  <c r="F62"/>
  <c r="F58"/>
  <c r="F59"/>
  <c r="F60"/>
  <c r="F57"/>
  <c r="F46"/>
  <c r="F47"/>
  <c r="F48"/>
  <c r="F49"/>
  <c r="F50"/>
  <c r="F51"/>
  <c r="F52"/>
  <c r="F45"/>
  <c r="C37"/>
  <c r="C33"/>
  <c r="C30"/>
  <c r="D24"/>
  <c r="C29" l="1"/>
</calcChain>
</file>

<file path=xl/sharedStrings.xml><?xml version="1.0" encoding="utf-8"?>
<sst xmlns="http://schemas.openxmlformats.org/spreadsheetml/2006/main" count="2434" uniqueCount="684">
  <si>
    <t>1.3 Информация об объектах электросетевого хозяйства.</t>
  </si>
  <si>
    <t>Наименование</t>
  </si>
  <si>
    <t>Ед.
изм</t>
  </si>
  <si>
    <t>Количество 2017</t>
  </si>
  <si>
    <t>Количество 2018</t>
  </si>
  <si>
    <t>Динамика %</t>
  </si>
  <si>
    <t>ВЛ-0,4 кВ</t>
  </si>
  <si>
    <t>ВЛ-10 кВ</t>
  </si>
  <si>
    <t>ВЛ-6 кВ</t>
  </si>
  <si>
    <t>КЛ-0,4 кВ</t>
  </si>
  <si>
    <t>КЛ-6 кВ</t>
  </si>
  <si>
    <t>КЛ-10 кВ</t>
  </si>
  <si>
    <t>ТП-10/0,4 кВ</t>
  </si>
  <si>
    <t>РП-10кВ</t>
  </si>
  <si>
    <t>км</t>
  </si>
  <si>
    <t>шт</t>
  </si>
  <si>
    <t>Приложение №7</t>
  </si>
  <si>
    <t>к Единым стандартам качества</t>
  </si>
  <si>
    <t>обслуживания сетевыми организациями</t>
  </si>
  <si>
    <t>потребителей услуг</t>
  </si>
  <si>
    <t>сетевых организаций</t>
  </si>
  <si>
    <t>Информация о качестве обслуживания потребителей услуг</t>
  </si>
  <si>
    <r>
      <t xml:space="preserve">ОАО "Рыбинская городская электросеть" </t>
    </r>
    <r>
      <rPr>
        <sz val="11"/>
        <color theme="1"/>
        <rFont val="Calibri"/>
        <family val="2"/>
        <charset val="204"/>
        <scheme val="minor"/>
      </rPr>
      <t xml:space="preserve"> за </t>
    </r>
    <r>
      <rPr>
        <u/>
        <sz val="11"/>
        <color theme="1"/>
        <rFont val="Calibri"/>
        <family val="2"/>
        <charset val="204"/>
        <scheme val="minor"/>
      </rPr>
      <t>2018 год</t>
    </r>
  </si>
  <si>
    <t>1. Общая информация о сетевой организации</t>
  </si>
  <si>
    <t xml:space="preserve">           1.1 Количество потребителей услуг на 31.12.18</t>
  </si>
  <si>
    <t>Тип потребителей</t>
  </si>
  <si>
    <t>Уровень напряжения</t>
  </si>
  <si>
    <t>количество по уровню напряжения</t>
  </si>
  <si>
    <t>категория надежности</t>
  </si>
  <si>
    <t>Юридические лица</t>
  </si>
  <si>
    <t>ВН</t>
  </si>
  <si>
    <t>III</t>
  </si>
  <si>
    <t>СН-1</t>
  </si>
  <si>
    <t>СН-2</t>
  </si>
  <si>
    <t>II</t>
  </si>
  <si>
    <t>НН</t>
  </si>
  <si>
    <t>Физические лица (частный сектор)</t>
  </si>
  <si>
    <t>Всего</t>
  </si>
  <si>
    <t>1.2. Количество точек поставки</t>
  </si>
  <si>
    <t>Точки поставки , не оснащенные приборами учета</t>
  </si>
  <si>
    <t>МКД</t>
  </si>
  <si>
    <t>Точки поставки ,  оснащенные приборами учета</t>
  </si>
  <si>
    <t>ОДПУ</t>
  </si>
  <si>
    <t>Приборы учета с возможностью дистанционного сбора данных</t>
  </si>
  <si>
    <t>2018 год</t>
  </si>
  <si>
    <t>Ед.изм.</t>
  </si>
  <si>
    <t>2017</t>
  </si>
  <si>
    <t>2018</t>
  </si>
  <si>
    <t>Уровень напряжения СН-2</t>
  </si>
  <si>
    <t>Оборудование ТП</t>
  </si>
  <si>
    <t>%</t>
  </si>
  <si>
    <t>70</t>
  </si>
  <si>
    <t>68</t>
  </si>
  <si>
    <t>Оборудование РП</t>
  </si>
  <si>
    <t>35</t>
  </si>
  <si>
    <t>25</t>
  </si>
  <si>
    <t>ВЛ-10кВ</t>
  </si>
  <si>
    <t>33</t>
  </si>
  <si>
    <t>КЛ-10кВ</t>
  </si>
  <si>
    <t>Уровень напряжения НН</t>
  </si>
  <si>
    <t>ВЛ-0,4кВ</t>
  </si>
  <si>
    <t>28</t>
  </si>
  <si>
    <t>КЛ-0,4кВ</t>
  </si>
  <si>
    <t>76</t>
  </si>
  <si>
    <t>75</t>
  </si>
  <si>
    <t>1.4 Уровень физического износа электросетевого хозяйства</t>
  </si>
  <si>
    <t>Динамика, %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</si>
  <si>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</si>
  <si>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ОАО "Рыбинская городская электросеть в отчетном периоде, а также динамика по отношению к году, предшествующему отчетному</t>
  </si>
  <si>
    <t>N</t>
  </si>
  <si>
    <t>Показатель</t>
  </si>
  <si>
    <t>Значение показателя, годы</t>
  </si>
  <si>
    <t>Динамика изменения показателя, %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</si>
  <si>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</si>
  <si>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</si>
  <si>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</si>
  <si>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</si>
  <si>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</si>
  <si>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</si>
  <si>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</si>
  <si>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</si>
  <si>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</si>
  <si>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</si>
  <si>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2018 год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</si>
  <si>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</si>
  <si>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</si>
  <si>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</si>
  <si>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</si>
  <si>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</si>
  <si>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</si>
  <si>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</si>
  <si>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</si>
  <si>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СН2</t>
  </si>
  <si>
    <t>ОАО Рыбинская городская электросеть</t>
  </si>
  <si>
    <t>Всего по сетевой организации</t>
  </si>
  <si>
    <t>2.3. Перечень мероприятий по улучшению качества электрической энергии и повышению пропускной способности в распределительных сетях:</t>
  </si>
  <si>
    <t>3. Информация о качестве услуг по технологическому присоединению</t>
  </si>
  <si>
    <t>3.4. Сведения о качестве услуг по технологическому присоединению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</si>
  <si>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</si>
  <si>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</si>
  <si>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</si>
  <si>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</si>
  <si>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</si>
  <si>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</si>
  <si>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2017г.</t>
  </si>
  <si>
    <t>2018г.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</si>
  <si>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</si>
  <si>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</si>
  <si>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</si>
  <si>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</si>
  <si>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</si>
  <si>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</si>
  <si>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</si>
  <si>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</si>
  <si>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</si>
  <si>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</si>
  <si>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</si>
  <si>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</si>
  <si>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</si>
  <si>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</si>
  <si>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</si>
  <si>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3.2. С целью совершенствования деятельности по технологическому присоединению предприятие предлагает обращаться в сетевую организацию заочно, оформив заявку на сайте ОАО "Рыбинская городская электросеть в разделе "Потребителям" http://rybelset.ru/zayavka .</t>
  </si>
  <si>
    <t>3.3. Прочая информация по технологическому присоединению (Паспорта услуг) размещена на сайте ОАО "Рыбинская городская электросеть в разделе "Потребителям".</t>
  </si>
  <si>
    <t>4. Качество обслуживания</t>
  </si>
  <si>
    <t>Офис обслуживания</t>
  </si>
  <si>
    <t>ОАО "Рыбинская городская элеуктросеть"</t>
  </si>
  <si>
    <t>Тип</t>
  </si>
  <si>
    <t>Центр обслуживания потребителей</t>
  </si>
  <si>
    <t>№ п/п</t>
  </si>
  <si>
    <t>4.2. Информация о деятельности офисов обслуживания потребителей</t>
  </si>
  <si>
    <t>Номер телефона</t>
  </si>
  <si>
    <t>Предоставляемые услуги</t>
  </si>
  <si>
    <t>Кол-во потребителей, обратившихся очно в 2018 г.</t>
  </si>
  <si>
    <t>Ср. время на обслуживание потребителя, мин</t>
  </si>
  <si>
    <t>Ср. время ножидания потребителя в очереди, мин</t>
  </si>
  <si>
    <t>Кол-во сторонних организаций на территории офиса обслуживания</t>
  </si>
  <si>
    <t>нет</t>
  </si>
  <si>
    <t>4.5. Услуги, оказываемые ОАО "Рыбинская городская электросеть" указаны в п. 4.2.</t>
  </si>
  <si>
    <t>4.6. При рассмотрении обращений физических лиц, представляющих социально уязвимые категории населения, а также предпринимателей без
образования юридического лица и малого бизнеса, учитывается, что у данной группы клиентов нет юридических и технических знаний по вопросам
энергоснабжения.</t>
  </si>
  <si>
    <t xml:space="preserve"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 - отсутствуют. </t>
  </si>
  <si>
    <t xml:space="preserve">4.8. Центр обслуживания потребителей - это единое информационное пространство для обслуживания потребителей на территории ответственности организации, обеспечивает регистрацию, учет, сопровождение поступающих обращений, независимо от классификационных параметров обращений. </t>
  </si>
  <si>
    <t xml:space="preserve">Мероприятия, выполняемые сетевой организацией в целях повышения качества обслуживания потребителей: </t>
  </si>
  <si>
    <t xml:space="preserve"> – Увеличение числа конфликтов решенных на месте.</t>
  </si>
  <si>
    <t xml:space="preserve"> – Время ожидания в очереде не должно превышать 15 минут. </t>
  </si>
  <si>
    <t xml:space="preserve"> – Сокращение жалоб на 10%</t>
  </si>
  <si>
    <t>3.1 Информация о наличии невостребованной мощности</t>
  </si>
  <si>
    <t>Название п/ст</t>
  </si>
  <si>
    <t>Марка силового тр-ра</t>
  </si>
  <si>
    <t>Мощность силового тр-ра, P(кВА)</t>
  </si>
  <si>
    <t>Балансовая принадлежность</t>
  </si>
  <si>
    <t>Невостребованная мощность,
(кВт)</t>
  </si>
  <si>
    <t>ГПП-1, 35/6кВ</t>
  </si>
  <si>
    <t>ОАО "Рыбинская городская электросеть"</t>
  </si>
  <si>
    <t xml:space="preserve">   тр.№ 1</t>
  </si>
  <si>
    <t>ТДНС</t>
  </si>
  <si>
    <t xml:space="preserve">   тр.№ 2</t>
  </si>
  <si>
    <t>ГПП-2, 35/6кВ</t>
  </si>
  <si>
    <t xml:space="preserve">   тр.№ 3</t>
  </si>
  <si>
    <t>ТМ</t>
  </si>
  <si>
    <t>РП-  1</t>
  </si>
  <si>
    <t>секция (нет тр.)</t>
  </si>
  <si>
    <t>РП-  2</t>
  </si>
  <si>
    <t>ТМФ</t>
  </si>
  <si>
    <t>РП-  3</t>
  </si>
  <si>
    <t>РП-  4</t>
  </si>
  <si>
    <t>РП-  5 *</t>
  </si>
  <si>
    <t>ТСЗА</t>
  </si>
  <si>
    <t>нет трансформатора</t>
  </si>
  <si>
    <t>РП-  6</t>
  </si>
  <si>
    <t>РП-  7</t>
  </si>
  <si>
    <t>РП-  8</t>
  </si>
  <si>
    <t>ТМГ</t>
  </si>
  <si>
    <t>РП-  9</t>
  </si>
  <si>
    <t>РП- 10</t>
  </si>
  <si>
    <t>РП- 11</t>
  </si>
  <si>
    <t>РП- 12</t>
  </si>
  <si>
    <t>РП- 13</t>
  </si>
  <si>
    <t>РП- 14</t>
  </si>
  <si>
    <t>РП- 15</t>
  </si>
  <si>
    <t>РП- 16</t>
  </si>
  <si>
    <t>РП- 17</t>
  </si>
  <si>
    <t>РП- 18</t>
  </si>
  <si>
    <t>РП- 19</t>
  </si>
  <si>
    <t>РП- 20</t>
  </si>
  <si>
    <t>РП- 21</t>
  </si>
  <si>
    <t>РП- 22</t>
  </si>
  <si>
    <t/>
  </si>
  <si>
    <t>РП- 23</t>
  </si>
  <si>
    <t>РП- 24</t>
  </si>
  <si>
    <t>РП- 25</t>
  </si>
  <si>
    <t>Т М</t>
  </si>
  <si>
    <t>РП- 26</t>
  </si>
  <si>
    <t>РП-Толбухина</t>
  </si>
  <si>
    <t>КТП- Суховское</t>
  </si>
  <si>
    <t>РУ-0,4 кВ Малаховская</t>
  </si>
  <si>
    <t>РУ-0,4 кВ ООО "Свобода"</t>
  </si>
  <si>
    <t>ТП АГНКС</t>
  </si>
  <si>
    <t>ТП Агропромсервис</t>
  </si>
  <si>
    <t>ТП ГАИ</t>
  </si>
  <si>
    <t>ОМП</t>
  </si>
  <si>
    <t>ТП Карташова С.А.</t>
  </si>
  <si>
    <t>ТП КБ "Старт"</t>
  </si>
  <si>
    <t>ТП Кипячево_к</t>
  </si>
  <si>
    <t>ТП Козлова,Мелкая</t>
  </si>
  <si>
    <t>ТП Метеор</t>
  </si>
  <si>
    <t>ТП ОАО "Рыбинсккорм"</t>
  </si>
  <si>
    <t>ТП ПАТП №1</t>
  </si>
  <si>
    <t>ТП УПП ВОС</t>
  </si>
  <si>
    <t>ТП Хладокомбината</t>
  </si>
  <si>
    <t>ТП ЦОиЗ Кстово</t>
  </si>
  <si>
    <t>ТП-  1</t>
  </si>
  <si>
    <t>ТП-  2</t>
  </si>
  <si>
    <t>ТП-  3</t>
  </si>
  <si>
    <t>ТТИ-AL</t>
  </si>
  <si>
    <t>ТП-  4</t>
  </si>
  <si>
    <t>ТП-  5</t>
  </si>
  <si>
    <t>ТП-  6</t>
  </si>
  <si>
    <t>ТП-  7</t>
  </si>
  <si>
    <t>ТТУ-AI</t>
  </si>
  <si>
    <t>ТП-  8</t>
  </si>
  <si>
    <t>ТП-  9</t>
  </si>
  <si>
    <t>ТП- 10</t>
  </si>
  <si>
    <t>ТП- 11</t>
  </si>
  <si>
    <t>ТП- 12</t>
  </si>
  <si>
    <t>ТСМА</t>
  </si>
  <si>
    <t>ТП- 13</t>
  </si>
  <si>
    <t>ТП- 14</t>
  </si>
  <si>
    <t>ТП- 15</t>
  </si>
  <si>
    <t>ТП- 16</t>
  </si>
  <si>
    <t>ТП- 17</t>
  </si>
  <si>
    <t>ТМЗ</t>
  </si>
  <si>
    <t xml:space="preserve">ТП- 18    </t>
  </si>
  <si>
    <t>ТП- 19</t>
  </si>
  <si>
    <t>ТП- 20</t>
  </si>
  <si>
    <t>ТП- 21</t>
  </si>
  <si>
    <t>ТП- 22</t>
  </si>
  <si>
    <t>ТП- 23</t>
  </si>
  <si>
    <t>ТП- 24</t>
  </si>
  <si>
    <t>ТП- 25</t>
  </si>
  <si>
    <t>ТП- 26</t>
  </si>
  <si>
    <t>ТП- 27</t>
  </si>
  <si>
    <t>ТП- 28</t>
  </si>
  <si>
    <t>ТП- 29</t>
  </si>
  <si>
    <t>ТП- 30</t>
  </si>
  <si>
    <t>ТП- 31 *</t>
  </si>
  <si>
    <t>ТП- 32</t>
  </si>
  <si>
    <t>ТП- 33</t>
  </si>
  <si>
    <t>ТП- 34</t>
  </si>
  <si>
    <t>ТП- 35</t>
  </si>
  <si>
    <t>ТП- 36</t>
  </si>
  <si>
    <t>ТП- 37</t>
  </si>
  <si>
    <t>ТП- 38 *</t>
  </si>
  <si>
    <t>ТП- 39</t>
  </si>
  <si>
    <t>ТП- 40</t>
  </si>
  <si>
    <t>ТП- 41</t>
  </si>
  <si>
    <t>ТП- 42</t>
  </si>
  <si>
    <t>ТП- 43</t>
  </si>
  <si>
    <t>ТП- 44</t>
  </si>
  <si>
    <t>ТП- 45</t>
  </si>
  <si>
    <t>ТП- 46</t>
  </si>
  <si>
    <t>ТП- 47</t>
  </si>
  <si>
    <t>ТП- 48</t>
  </si>
  <si>
    <t>ТТИ-AI</t>
  </si>
  <si>
    <t>ТП- 49</t>
  </si>
  <si>
    <t>ТП- 50 к</t>
  </si>
  <si>
    <t>ТП- 51</t>
  </si>
  <si>
    <t>ТП- 52 к</t>
  </si>
  <si>
    <t>ТП- 53 к</t>
  </si>
  <si>
    <t>ТП- 54</t>
  </si>
  <si>
    <t>ТП- 55</t>
  </si>
  <si>
    <t>ТП- 56</t>
  </si>
  <si>
    <t>ТП- 57</t>
  </si>
  <si>
    <t>ТП- 58</t>
  </si>
  <si>
    <t>ТП- 59 к</t>
  </si>
  <si>
    <t>ТП- 61 *</t>
  </si>
  <si>
    <t>ТП- 62</t>
  </si>
  <si>
    <t>ТП- 63</t>
  </si>
  <si>
    <t>ТП- 64</t>
  </si>
  <si>
    <t>ТП- 65</t>
  </si>
  <si>
    <t>ТП- 66 *</t>
  </si>
  <si>
    <t>ТП- 67</t>
  </si>
  <si>
    <t>ТП- 68</t>
  </si>
  <si>
    <t>ТП- 69</t>
  </si>
  <si>
    <t>ТП- 70</t>
  </si>
  <si>
    <t>ТП- 71</t>
  </si>
  <si>
    <t>ТП- 72</t>
  </si>
  <si>
    <t>ТП- 73</t>
  </si>
  <si>
    <t>ТП- 74</t>
  </si>
  <si>
    <t>ТП- 75</t>
  </si>
  <si>
    <t>ТП- 76</t>
  </si>
  <si>
    <t>ТП- 77</t>
  </si>
  <si>
    <t>ТП- 78 к</t>
  </si>
  <si>
    <t>ТМГ-12</t>
  </si>
  <si>
    <t>ТП- 79</t>
  </si>
  <si>
    <t>ТП- 80</t>
  </si>
  <si>
    <t>ТП- 81 *</t>
  </si>
  <si>
    <t>ТП- 82</t>
  </si>
  <si>
    <t>ТП- 83</t>
  </si>
  <si>
    <t>ТП- 84</t>
  </si>
  <si>
    <t>ТП- 85 к</t>
  </si>
  <si>
    <t>ТП- 86</t>
  </si>
  <si>
    <t>ТП- 87</t>
  </si>
  <si>
    <t>ТП- 88</t>
  </si>
  <si>
    <t>ТП- 89</t>
  </si>
  <si>
    <t>ТП- 91</t>
  </si>
  <si>
    <t>ТП- 92</t>
  </si>
  <si>
    <t>ТП- 93</t>
  </si>
  <si>
    <t>ТП- 94 к</t>
  </si>
  <si>
    <t>ТП- 96</t>
  </si>
  <si>
    <t>ТП- 97</t>
  </si>
  <si>
    <t>ТП- 98</t>
  </si>
  <si>
    <t>ТП- 99</t>
  </si>
  <si>
    <t>ТП-100</t>
  </si>
  <si>
    <t>ТП-101</t>
  </si>
  <si>
    <t>ТП-102</t>
  </si>
  <si>
    <t>ТП-103</t>
  </si>
  <si>
    <t>ТП-104</t>
  </si>
  <si>
    <t>ТП-105</t>
  </si>
  <si>
    <t>ТП-106</t>
  </si>
  <si>
    <t>ТП-107</t>
  </si>
  <si>
    <t>ТП-108</t>
  </si>
  <si>
    <t>ТП-109</t>
  </si>
  <si>
    <t>ТП-110</t>
  </si>
  <si>
    <t>ТП-111</t>
  </si>
  <si>
    <t>ТП-112</t>
  </si>
  <si>
    <t>ТП-113 н.</t>
  </si>
  <si>
    <t>ТП-113 ст.</t>
  </si>
  <si>
    <t>ТП-114 к</t>
  </si>
  <si>
    <t>ТП-115</t>
  </si>
  <si>
    <t>ТП-116</t>
  </si>
  <si>
    <t>ТП-117 к</t>
  </si>
  <si>
    <t>ТП-118</t>
  </si>
  <si>
    <t>ТП-119</t>
  </si>
  <si>
    <t>ТП-120</t>
  </si>
  <si>
    <t>ТМГСУ</t>
  </si>
  <si>
    <t>ТП-121 к</t>
  </si>
  <si>
    <t>ТП-122</t>
  </si>
  <si>
    <t>ТП-123 к</t>
  </si>
  <si>
    <t>ТП-124 к</t>
  </si>
  <si>
    <t>ТП-125</t>
  </si>
  <si>
    <t>ТП-126</t>
  </si>
  <si>
    <t>ТП-127</t>
  </si>
  <si>
    <t>ТП-128 к</t>
  </si>
  <si>
    <t>ТП-129 к</t>
  </si>
  <si>
    <t>ТП-130</t>
  </si>
  <si>
    <t>ТП-131 к</t>
  </si>
  <si>
    <t>ТП-132</t>
  </si>
  <si>
    <t>ТП-133</t>
  </si>
  <si>
    <t>ТП-134 *</t>
  </si>
  <si>
    <t>ТП-135</t>
  </si>
  <si>
    <t>ТП-136</t>
  </si>
  <si>
    <t>ТП-137 к</t>
  </si>
  <si>
    <t>ТП-138</t>
  </si>
  <si>
    <t>ТП-139</t>
  </si>
  <si>
    <t>ТП-140</t>
  </si>
  <si>
    <t>ТП-141</t>
  </si>
  <si>
    <t>ТП-142 к</t>
  </si>
  <si>
    <t>ТП-143</t>
  </si>
  <si>
    <t>ТП-144</t>
  </si>
  <si>
    <t>ТП-145</t>
  </si>
  <si>
    <t>ТП-146</t>
  </si>
  <si>
    <t>ТП-147</t>
  </si>
  <si>
    <t>ТП-148</t>
  </si>
  <si>
    <t>ТП-149 *</t>
  </si>
  <si>
    <t>ТП-150 к</t>
  </si>
  <si>
    <t>ТП-151</t>
  </si>
  <si>
    <t>ТП-152</t>
  </si>
  <si>
    <t>ТП-153 к</t>
  </si>
  <si>
    <t>ТП-154</t>
  </si>
  <si>
    <t>ТП-155 к</t>
  </si>
  <si>
    <t>ТП-156 к</t>
  </si>
  <si>
    <t>ТП-157 *</t>
  </si>
  <si>
    <t>ТП-158</t>
  </si>
  <si>
    <t>ТП-160</t>
  </si>
  <si>
    <t>ТП-161 к</t>
  </si>
  <si>
    <t>ТП-163</t>
  </si>
  <si>
    <t>ТП-166</t>
  </si>
  <si>
    <t>ТП-167 к</t>
  </si>
  <si>
    <t>ТП-168 к</t>
  </si>
  <si>
    <t>ТП-169 к</t>
  </si>
  <si>
    <t>ТП-170 к</t>
  </si>
  <si>
    <t>ТП-171 к</t>
  </si>
  <si>
    <t>ТП-172 к</t>
  </si>
  <si>
    <t>ТП-173 к</t>
  </si>
  <si>
    <t>ТП-176 к</t>
  </si>
  <si>
    <t>ТП-177 к (CВПЧ 7)</t>
  </si>
  <si>
    <t>ТП-178 к</t>
  </si>
  <si>
    <t>ТП-179 к</t>
  </si>
  <si>
    <t>ТП-180 к</t>
  </si>
  <si>
    <t>ТП-181 к</t>
  </si>
  <si>
    <t>ТП-182 к</t>
  </si>
  <si>
    <t>ТП-183 к</t>
  </si>
  <si>
    <t>ТП-184 к</t>
  </si>
  <si>
    <t>ТП-185 к</t>
  </si>
  <si>
    <t>ТМГ-11</t>
  </si>
  <si>
    <t>ТП-186</t>
  </si>
  <si>
    <t>ТМГ-21</t>
  </si>
  <si>
    <t>ТП-187 к</t>
  </si>
  <si>
    <t>ТП-188 к</t>
  </si>
  <si>
    <t>ТП-189 к</t>
  </si>
  <si>
    <t>ТП-191</t>
  </si>
  <si>
    <t>ТП-192</t>
  </si>
  <si>
    <t>ТП-193</t>
  </si>
  <si>
    <t>ТП-194</t>
  </si>
  <si>
    <t>ТП-196 *</t>
  </si>
  <si>
    <t>ТП-201 Фруктохранилище</t>
  </si>
  <si>
    <t>ТП-202</t>
  </si>
  <si>
    <t>ТП-203 Блиц</t>
  </si>
  <si>
    <t>ТП-204 Завод 190</t>
  </si>
  <si>
    <t>ТП-205 к Чугуевский</t>
  </si>
  <si>
    <t>ТП-206</t>
  </si>
  <si>
    <t xml:space="preserve">ТП-207 </t>
  </si>
  <si>
    <t>ТП-208 "Русский центр Моторостроения"</t>
  </si>
  <si>
    <t>ТП-209 к Яхтклуб Полиграфа</t>
  </si>
  <si>
    <t>ТП-210 Водоканал</t>
  </si>
  <si>
    <t>ТП-211 к Пилорама Каб. з-да</t>
  </si>
  <si>
    <t xml:space="preserve">ТП-212 к Яхтклуб </t>
  </si>
  <si>
    <t>ТП-213 Газсервис</t>
  </si>
  <si>
    <t>ТП-215 Маяк</t>
  </si>
  <si>
    <t>ТП-216 РЭБ Флота</t>
  </si>
  <si>
    <t>ТП-218 к Остеосинтез</t>
  </si>
  <si>
    <t>ТП-219 к Демченко</t>
  </si>
  <si>
    <t>ТП-220 Интертем</t>
  </si>
  <si>
    <t>ТП-221 Бочагова</t>
  </si>
  <si>
    <t>ТП-222 (Водоканал)</t>
  </si>
  <si>
    <t>ТП-224</t>
  </si>
  <si>
    <t>ТП-225 Мясопродукт</t>
  </si>
  <si>
    <t xml:space="preserve">     Район(ул. Попова) , склады Маяк</t>
  </si>
  <si>
    <t>ТП-226 Космос</t>
  </si>
  <si>
    <t>ТП-227</t>
  </si>
  <si>
    <t>ТП-228 Новатор</t>
  </si>
  <si>
    <t>ТП-232 ЦТП</t>
  </si>
  <si>
    <t>ТП-233 Рыбзавод</t>
  </si>
  <si>
    <t>ТП-234</t>
  </si>
  <si>
    <t>ТП-235 Зеленстрой</t>
  </si>
  <si>
    <t>ТП-237 Золотарев</t>
  </si>
  <si>
    <t>ТП-240</t>
  </si>
  <si>
    <t xml:space="preserve">ТП-260 </t>
  </si>
  <si>
    <t>ТМСП-6</t>
  </si>
  <si>
    <t>ТП-278 Центртелеком</t>
  </si>
  <si>
    <t>ТП-300</t>
  </si>
  <si>
    <t>ТП-301</t>
  </si>
  <si>
    <t>ТП-302</t>
  </si>
  <si>
    <t>ТП-303 *</t>
  </si>
  <si>
    <t>ТП-304 *</t>
  </si>
  <si>
    <t>ТП-305</t>
  </si>
  <si>
    <t>NV</t>
  </si>
  <si>
    <t>ТП-306 *</t>
  </si>
  <si>
    <t>ТП-307</t>
  </si>
  <si>
    <t>ТП-309</t>
  </si>
  <si>
    <t>ТП-310</t>
  </si>
  <si>
    <t>ТП-311</t>
  </si>
  <si>
    <t>ТП-312</t>
  </si>
  <si>
    <t>ТП-313</t>
  </si>
  <si>
    <t>ТП-314</t>
  </si>
  <si>
    <t>ТП-315</t>
  </si>
  <si>
    <t>ТП-316</t>
  </si>
  <si>
    <t>ТП-317</t>
  </si>
  <si>
    <t>ТП-318</t>
  </si>
  <si>
    <t>ТП-319</t>
  </si>
  <si>
    <t>ТП-320</t>
  </si>
  <si>
    <t>ТП-321</t>
  </si>
  <si>
    <t>ТП-322</t>
  </si>
  <si>
    <t>ТП-323</t>
  </si>
  <si>
    <t>ТП-324</t>
  </si>
  <si>
    <t>ТП-325</t>
  </si>
  <si>
    <t>ТП-326</t>
  </si>
  <si>
    <t>ТП-327</t>
  </si>
  <si>
    <t>ТП-328</t>
  </si>
  <si>
    <t>ТП-329</t>
  </si>
  <si>
    <t>ТП-330</t>
  </si>
  <si>
    <t>ТП-331</t>
  </si>
  <si>
    <t>ТП-332</t>
  </si>
  <si>
    <t>ТП-333</t>
  </si>
  <si>
    <t>ТП-334</t>
  </si>
  <si>
    <t>ТП-335</t>
  </si>
  <si>
    <t>ТП-336</t>
  </si>
  <si>
    <t>ТП-337</t>
  </si>
  <si>
    <t>ТП-338 к</t>
  </si>
  <si>
    <t>ТП-339</t>
  </si>
  <si>
    <t>ТП-340</t>
  </si>
  <si>
    <t>ТП-341</t>
  </si>
  <si>
    <t>ТП-342</t>
  </si>
  <si>
    <t>ТП-343</t>
  </si>
  <si>
    <t>ТП-344</t>
  </si>
  <si>
    <t>ТП-345</t>
  </si>
  <si>
    <t>ТП-346</t>
  </si>
  <si>
    <t>ТП-347 к</t>
  </si>
  <si>
    <t>ТП-348 к</t>
  </si>
  <si>
    <t>ТП-349 к</t>
  </si>
  <si>
    <t>ТП-350</t>
  </si>
  <si>
    <t>ТП-351</t>
  </si>
  <si>
    <t>ТП-352 к</t>
  </si>
  <si>
    <t xml:space="preserve">ТМГ  </t>
  </si>
  <si>
    <t>ТП-353 к</t>
  </si>
  <si>
    <t>ТП-354 к</t>
  </si>
  <si>
    <t>ТП-355</t>
  </si>
  <si>
    <t>ТП-356 к</t>
  </si>
  <si>
    <t>ТП-357</t>
  </si>
  <si>
    <t>ТП-358</t>
  </si>
  <si>
    <t>ТП-361 *</t>
  </si>
  <si>
    <t>ТМГ-0,23</t>
  </si>
  <si>
    <t>ТМ-0,4</t>
  </si>
  <si>
    <t>ТП-362</t>
  </si>
  <si>
    <t>ТП-363</t>
  </si>
  <si>
    <t>TTU-AL</t>
  </si>
  <si>
    <t>ТП-364</t>
  </si>
  <si>
    <t xml:space="preserve">ТП-365                      </t>
  </si>
  <si>
    <t>ТП-366</t>
  </si>
  <si>
    <t>ТП-367</t>
  </si>
  <si>
    <t>ТП-368</t>
  </si>
  <si>
    <t>ТС</t>
  </si>
  <si>
    <t>ТП-369</t>
  </si>
  <si>
    <t>ТП-370 *</t>
  </si>
  <si>
    <t>ТП-371</t>
  </si>
  <si>
    <t>ТП-372</t>
  </si>
  <si>
    <t>ТП-373 *</t>
  </si>
  <si>
    <t>ТП-374 *</t>
  </si>
  <si>
    <t>ТП-374 нов</t>
  </si>
  <si>
    <t>ТП-375</t>
  </si>
  <si>
    <t>ТТU-AL</t>
  </si>
  <si>
    <t>ТП-376 *</t>
  </si>
  <si>
    <t>ТМ-0,23</t>
  </si>
  <si>
    <t>ТП-377</t>
  </si>
  <si>
    <t>ТП-378</t>
  </si>
  <si>
    <t>ТП-379</t>
  </si>
  <si>
    <t>ТП-380</t>
  </si>
  <si>
    <t>ТП-381</t>
  </si>
  <si>
    <t>ТП-382</t>
  </si>
  <si>
    <t xml:space="preserve">ТП-391   </t>
  </si>
  <si>
    <t>ТП-392</t>
  </si>
  <si>
    <t>ТП-409</t>
  </si>
  <si>
    <t>ТП-410</t>
  </si>
  <si>
    <t>ТП-411</t>
  </si>
  <si>
    <t>ТП-469</t>
  </si>
  <si>
    <t>ТП-472</t>
  </si>
  <si>
    <t>ТП-474</t>
  </si>
  <si>
    <t>ТП-476</t>
  </si>
  <si>
    <t>ТП-477</t>
  </si>
  <si>
    <t>ТМВГ</t>
  </si>
  <si>
    <t>ТП-478</t>
  </si>
  <si>
    <t>ТП-479</t>
  </si>
  <si>
    <t>ТП-480</t>
  </si>
  <si>
    <t>ТП-481</t>
  </si>
  <si>
    <t>ТП-509</t>
  </si>
  <si>
    <t>ТП-510</t>
  </si>
  <si>
    <t>ТП-511 к</t>
  </si>
  <si>
    <t>ТСЛ</t>
  </si>
  <si>
    <t>ТП-512 к</t>
  </si>
  <si>
    <t>ТП-513</t>
  </si>
  <si>
    <t>ТСЗ</t>
  </si>
  <si>
    <t>ТП-514</t>
  </si>
  <si>
    <t>ТП-515</t>
  </si>
  <si>
    <t>ТП-516</t>
  </si>
  <si>
    <t>ТП-517</t>
  </si>
  <si>
    <t>ТП-518</t>
  </si>
  <si>
    <t>ТП-519</t>
  </si>
  <si>
    <t>ТП-521 к</t>
  </si>
  <si>
    <t>ТМГ-250/6/0,4</t>
  </si>
  <si>
    <t>ТП-524</t>
  </si>
  <si>
    <t>ТП-541</t>
  </si>
  <si>
    <t>ТП-542</t>
  </si>
  <si>
    <t>ТП-543</t>
  </si>
  <si>
    <t>ТП-544</t>
  </si>
  <si>
    <t>ТП-545</t>
  </si>
  <si>
    <t>ТП-546</t>
  </si>
  <si>
    <t>ТП-547</t>
  </si>
  <si>
    <t>ТП-549</t>
  </si>
  <si>
    <t>ТП-550</t>
  </si>
  <si>
    <t>ТП-551</t>
  </si>
  <si>
    <t>ТП-552</t>
  </si>
  <si>
    <t>ТП-553</t>
  </si>
  <si>
    <t>ТП-554</t>
  </si>
  <si>
    <t>ТП-556</t>
  </si>
  <si>
    <t>ТП-557</t>
  </si>
  <si>
    <t>ТП-558 к</t>
  </si>
  <si>
    <t>ТП-559 к</t>
  </si>
  <si>
    <t>ТП-560 к</t>
  </si>
  <si>
    <t>ТП-561</t>
  </si>
  <si>
    <t>ТП-562</t>
  </si>
  <si>
    <t>ТП-563</t>
  </si>
  <si>
    <t>ТП-564 к</t>
  </si>
  <si>
    <t>ТП-581</t>
  </si>
  <si>
    <t>ТП-582</t>
  </si>
  <si>
    <t>ТП-583</t>
  </si>
  <si>
    <t>ТП-584</t>
  </si>
  <si>
    <t>ТП-585</t>
  </si>
  <si>
    <t>ТП-586</t>
  </si>
  <si>
    <t xml:space="preserve"> * осуществление технологического присоединения                               *коммерческий учет электрической энерги                   *услуги по сопровождению работ на сетях                                           *услуги по установке и замене приборов учета    *услуги по сопровождению технологического присоединения                    *услуги по испытанию и диагностике электрооборудования и средств защиты                    *услуги по установке общедомовых приборов учета электрической энергии                                     *транспортные услуги</t>
  </si>
  <si>
    <t>4.4. Наибольшее количество обращений относятся к осуществлению технологического присоединения. По всем обращениям потребителей рассмотрение заявки проводится объективно в установленные сроки.</t>
  </si>
  <si>
    <t>8 (4855) 26-23-13          8 (4855) 26-72-68               8 (4855) 22-51-63                        info@rybelset.ru</t>
  </si>
  <si>
    <t>Адрес местонахождения, Режим работы</t>
  </si>
  <si>
    <t xml:space="preserve">г. Рыбинск, ул. Щепкина, 16                                                          пн.-чт. 8.00 - 17.00, 
пт. 8.00 - 16.00  перерыв на обед с 12ч до 13ч   </t>
  </si>
  <si>
    <t>4.1. Качество обслуживания</t>
  </si>
  <si>
    <t>№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</si>
  <si>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</si>
  <si>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</si>
  <si>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</si>
  <si>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</si>
  <si>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</si>
  <si>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</si>
  <si>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</si>
  <si>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</si>
  <si>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</si>
  <si>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</si>
  <si>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</si>
  <si>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</si>
  <si>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</si>
  <si>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</si>
  <si>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</si>
  <si>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</si>
  <si>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</si>
  <si>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</si>
  <si>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</si>
  <si>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</si>
  <si>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</si>
  <si>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</si>
  <si>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</si>
  <si>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</si>
  <si>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</si>
  <si>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>-</t>
  </si>
  <si>
    <t xml:space="preserve"> 1. 1</t>
  </si>
  <si>
    <t>Оказание услуг по передаче электрической энергии</t>
  </si>
  <si>
    <t xml:space="preserve"> 1. 2</t>
  </si>
  <si>
    <t>Осуществление технологического присоединения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</si>
  <si>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</si>
  <si>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</si>
  <si>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</si>
  <si>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</si>
  <si>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</si>
  <si>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</si>
  <si>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</si>
  <si>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</si>
  <si>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</si>
  <si>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</si>
  <si>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</si>
  <si>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</si>
  <si>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</si>
  <si>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</si>
  <si>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</si>
  <si>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</si>
  <si>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</si>
  <si>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>Качество услуг по передаче электрической энергии</t>
  </si>
  <si>
    <t xml:space="preserve"> 2. 1.2</t>
  </si>
  <si>
    <t>Качество электрической энергии</t>
  </si>
  <si>
    <t xml:space="preserve"> 2. 2</t>
  </si>
  <si>
    <t xml:space="preserve"> 2. 3</t>
  </si>
  <si>
    <t>Коммерческий учет электрической энергии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</si>
  <si>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</si>
  <si>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</si>
  <si>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</si>
  <si>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</si>
  <si>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</si>
  <si>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</si>
  <si>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</si>
  <si>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</si>
  <si>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</si>
  <si>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</si>
  <si>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</si>
  <si>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</si>
  <si>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</si>
  <si>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</si>
  <si>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</si>
  <si>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</si>
  <si>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</si>
  <si>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</si>
  <si>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</si>
  <si>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</si>
  <si>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</si>
  <si>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</si>
  <si>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</si>
  <si>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</si>
  <si>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4.3. Информация о заочном обслуживаниии потребителей посредством телефонной связи.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</si>
  <si>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</si>
  <si>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</si>
  <si>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8(4852) 26-23-13</t>
  </si>
  <si>
    <t>(4852) 26-72-68,
(4852) 225-100,                       (4855) 22-51-63,                      (4852) 22-50-09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</si>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</sst>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%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2" fillId="0" borderId="0"/>
    <xf numFmtId="0" fontId="18" fillId="0" borderId="0"/>
    <xf numFmtId="0" fontId="17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right" vertical="top"/>
    </xf>
    <xf numFmtId="0" fontId="4" fillId="0" borderId="1" xfId="0" applyFont="1" applyBorder="1"/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0" xfId="0" applyNumberFormat="1" applyFont="1" applyAlignment="1"/>
    <xf numFmtId="49" fontId="6" fillId="0" borderId="1" xfId="0" applyNumberFormat="1" applyFont="1" applyBorder="1" applyAlignment="1"/>
    <xf numFmtId="49" fontId="5" fillId="0" borderId="1" xfId="0" applyNumberFormat="1" applyFont="1" applyBorder="1" applyAlignment="1"/>
    <xf numFmtId="10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Fill="1" applyBorder="1"/>
    <xf numFmtId="0" fontId="10" fillId="0" borderId="0" xfId="0" applyFont="1"/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3" fontId="11" fillId="0" borderId="15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/>
    <xf numFmtId="0" fontId="14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2" fillId="0" borderId="0" xfId="1"/>
    <xf numFmtId="49" fontId="16" fillId="0" borderId="1" xfId="1" applyNumberFormat="1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9" fillId="3" borderId="0" xfId="2" applyNumberFormat="1" applyFont="1" applyFill="1" applyBorder="1" applyAlignment="1">
      <alignment vertical="top" wrapText="1" readingOrder="1"/>
    </xf>
    <xf numFmtId="0" fontId="16" fillId="3" borderId="0" xfId="0" applyFont="1" applyFill="1" applyBorder="1"/>
    <xf numFmtId="0" fontId="16" fillId="3" borderId="0" xfId="0" applyFont="1" applyFill="1" applyBorder="1"/>
    <xf numFmtId="0" fontId="19" fillId="4" borderId="16" xfId="2" applyNumberFormat="1" applyFont="1" applyFill="1" applyBorder="1" applyAlignment="1">
      <alignment horizontal="center" vertical="center" wrapText="1" readingOrder="1"/>
    </xf>
    <xf numFmtId="0" fontId="19" fillId="4" borderId="17" xfId="2" applyNumberFormat="1" applyFont="1" applyFill="1" applyBorder="1" applyAlignment="1">
      <alignment horizontal="center" vertical="center" wrapText="1" readingOrder="1"/>
    </xf>
    <xf numFmtId="0" fontId="19" fillId="4" borderId="18" xfId="2" applyNumberFormat="1" applyFont="1" applyFill="1" applyBorder="1" applyAlignment="1">
      <alignment horizontal="center" vertical="center" wrapText="1" readingOrder="1"/>
    </xf>
    <xf numFmtId="0" fontId="16" fillId="4" borderId="19" xfId="2" applyNumberFormat="1" applyFont="1" applyFill="1" applyBorder="1" applyAlignment="1">
      <alignment vertical="top" wrapText="1"/>
    </xf>
    <xf numFmtId="0" fontId="16" fillId="4" borderId="20" xfId="2" applyNumberFormat="1" applyFont="1" applyFill="1" applyBorder="1" applyAlignment="1">
      <alignment vertical="top" wrapText="1"/>
    </xf>
    <xf numFmtId="0" fontId="20" fillId="4" borderId="21" xfId="2" applyNumberFormat="1" applyFont="1" applyFill="1" applyBorder="1" applyAlignment="1">
      <alignment horizontal="center" vertical="center" wrapText="1" readingOrder="1"/>
    </xf>
    <xf numFmtId="0" fontId="20" fillId="4" borderId="0" xfId="2" applyNumberFormat="1" applyFont="1" applyFill="1" applyBorder="1" applyAlignment="1">
      <alignment horizontal="center" vertical="center" wrapText="1" readingOrder="1"/>
    </xf>
    <xf numFmtId="0" fontId="20" fillId="3" borderId="18" xfId="2" applyNumberFormat="1" applyFont="1" applyFill="1" applyBorder="1" applyAlignment="1">
      <alignment horizontal="center" vertical="center" wrapText="1" readingOrder="1"/>
    </xf>
    <xf numFmtId="0" fontId="19" fillId="0" borderId="18" xfId="2" applyNumberFormat="1" applyFont="1" applyFill="1" applyBorder="1" applyAlignment="1">
      <alignment horizontal="center" vertical="center" wrapText="1" readingOrder="1"/>
    </xf>
    <xf numFmtId="0" fontId="19" fillId="5" borderId="18" xfId="2" applyNumberFormat="1" applyFont="1" applyFill="1" applyBorder="1" applyAlignment="1">
      <alignment horizontal="center" vertical="center" wrapText="1" readingOrder="1"/>
    </xf>
    <xf numFmtId="0" fontId="20" fillId="5" borderId="18" xfId="2" applyNumberFormat="1" applyFont="1" applyFill="1" applyBorder="1" applyAlignment="1">
      <alignment horizontal="center" vertical="center" wrapText="1" readingOrder="1"/>
    </xf>
    <xf numFmtId="0" fontId="10" fillId="4" borderId="22" xfId="2" applyNumberFormat="1" applyFont="1" applyFill="1" applyBorder="1" applyAlignment="1">
      <alignment horizontal="center" vertical="top" wrapText="1" readingOrder="1"/>
    </xf>
    <xf numFmtId="0" fontId="10" fillId="4" borderId="22" xfId="2" applyNumberFormat="1" applyFont="1" applyFill="1" applyBorder="1" applyAlignment="1">
      <alignment vertical="top" wrapText="1" readingOrder="1"/>
    </xf>
    <xf numFmtId="1" fontId="10" fillId="4" borderId="23" xfId="2" applyNumberFormat="1" applyFont="1" applyFill="1" applyBorder="1" applyAlignment="1">
      <alignment horizontal="center" vertical="center" wrapText="1" readingOrder="1"/>
    </xf>
    <xf numFmtId="2" fontId="10" fillId="5" borderId="23" xfId="2" applyNumberFormat="1" applyFont="1" applyFill="1" applyBorder="1" applyAlignment="1">
      <alignment horizontal="center" vertical="center" wrapText="1" readingOrder="1"/>
    </xf>
    <xf numFmtId="0" fontId="21" fillId="0" borderId="22" xfId="2" applyNumberFormat="1" applyFont="1" applyFill="1" applyBorder="1" applyAlignment="1">
      <alignment vertical="top" wrapText="1" readingOrder="1"/>
    </xf>
    <xf numFmtId="0" fontId="21" fillId="0" borderId="24" xfId="2" applyNumberFormat="1" applyFont="1" applyFill="1" applyBorder="1" applyAlignment="1">
      <alignment vertical="top" wrapText="1" readingOrder="1"/>
    </xf>
    <xf numFmtId="0" fontId="16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1" fillId="0" borderId="25" xfId="2" applyNumberFormat="1" applyFont="1" applyFill="1" applyBorder="1" applyAlignment="1">
      <alignment horizontal="center" vertical="center" wrapText="1" readingOrder="1"/>
    </xf>
    <xf numFmtId="0" fontId="21" fillId="0" borderId="22" xfId="2" applyNumberFormat="1" applyFont="1" applyFill="1" applyBorder="1" applyAlignment="1">
      <alignment horizontal="center" vertical="center" wrapText="1" readingOrder="1"/>
    </xf>
    <xf numFmtId="10" fontId="21" fillId="5" borderId="22" xfId="2" applyNumberFormat="1" applyFont="1" applyFill="1" applyBorder="1" applyAlignment="1">
      <alignment horizontal="center" vertical="center" wrapText="1" readingOrder="1"/>
    </xf>
    <xf numFmtId="2" fontId="21" fillId="5" borderId="22" xfId="2" applyNumberFormat="1" applyFont="1" applyFill="1" applyBorder="1" applyAlignment="1">
      <alignment horizontal="center" vertical="center" wrapText="1" readingOrder="1"/>
    </xf>
    <xf numFmtId="0" fontId="21" fillId="0" borderId="26" xfId="2" applyNumberFormat="1" applyFont="1" applyFill="1" applyBorder="1" applyAlignment="1">
      <alignment horizontal="center" vertical="center" wrapText="1" readingOrder="1"/>
    </xf>
    <xf numFmtId="10" fontId="21" fillId="5" borderId="26" xfId="2" applyNumberFormat="1" applyFont="1" applyFill="1" applyBorder="1" applyAlignment="1">
      <alignment horizontal="center" vertical="center" wrapText="1" readingOrder="1"/>
    </xf>
    <xf numFmtId="2" fontId="21" fillId="5" borderId="23" xfId="2" applyNumberFormat="1" applyFont="1" applyFill="1" applyBorder="1" applyAlignment="1">
      <alignment horizontal="center" vertical="center" wrapText="1" readingOrder="1"/>
    </xf>
    <xf numFmtId="0" fontId="21" fillId="0" borderId="23" xfId="2" applyNumberFormat="1" applyFont="1" applyFill="1" applyBorder="1" applyAlignment="1">
      <alignment horizontal="center" vertical="center" wrapText="1" readingOrder="1"/>
    </xf>
    <xf numFmtId="10" fontId="21" fillId="5" borderId="23" xfId="2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 readingOrder="1"/>
    </xf>
    <xf numFmtId="0" fontId="16" fillId="5" borderId="1" xfId="0" applyFont="1" applyFill="1" applyBorder="1" applyAlignment="1">
      <alignment horizontal="center" vertical="center" readingOrder="1"/>
    </xf>
    <xf numFmtId="2" fontId="21" fillId="5" borderId="26" xfId="2" applyNumberFormat="1" applyFont="1" applyFill="1" applyBorder="1" applyAlignment="1">
      <alignment horizontal="center" vertical="center" wrapText="1" readingOrder="1"/>
    </xf>
    <xf numFmtId="2" fontId="21" fillId="5" borderId="27" xfId="2" applyNumberFormat="1" applyFont="1" applyFill="1" applyBorder="1" applyAlignment="1">
      <alignment horizontal="center" vertical="center" wrapText="1" readingOrder="1"/>
    </xf>
    <xf numFmtId="0" fontId="21" fillId="0" borderId="1" xfId="2" applyNumberFormat="1" applyFont="1" applyFill="1" applyBorder="1" applyAlignment="1">
      <alignment horizontal="center" vertical="center" wrapText="1" readingOrder="1"/>
    </xf>
    <xf numFmtId="10" fontId="21" fillId="5" borderId="1" xfId="2" applyNumberFormat="1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/>
    </xf>
    <xf numFmtId="1" fontId="10" fillId="4" borderId="27" xfId="2" applyNumberFormat="1" applyFont="1" applyFill="1" applyBorder="1" applyAlignment="1">
      <alignment horizontal="center" vertical="center" wrapText="1" readingOrder="1"/>
    </xf>
    <xf numFmtId="2" fontId="10" fillId="5" borderId="26" xfId="2" applyNumberFormat="1" applyFont="1" applyFill="1" applyBorder="1" applyAlignment="1">
      <alignment horizontal="center" vertical="center" wrapText="1" readingOrder="1"/>
    </xf>
    <xf numFmtId="2" fontId="10" fillId="5" borderId="22" xfId="2" applyNumberFormat="1" applyFont="1" applyFill="1" applyBorder="1" applyAlignment="1">
      <alignment horizontal="center" vertical="center" wrapText="1" readingOrder="1"/>
    </xf>
    <xf numFmtId="10" fontId="21" fillId="5" borderId="25" xfId="2" applyNumberFormat="1" applyFont="1" applyFill="1" applyBorder="1" applyAlignment="1">
      <alignment horizontal="center" vertical="center" wrapText="1" readingOrder="1"/>
    </xf>
    <xf numFmtId="0" fontId="16" fillId="0" borderId="22" xfId="2" applyNumberFormat="1" applyFont="1" applyFill="1" applyBorder="1" applyAlignment="1">
      <alignment horizontal="center" vertical="center" wrapText="1" readingOrder="1"/>
    </xf>
    <xf numFmtId="1" fontId="10" fillId="4" borderId="22" xfId="2" applyNumberFormat="1" applyFont="1" applyFill="1" applyBorder="1" applyAlignment="1">
      <alignment horizontal="center" vertical="center" wrapText="1"/>
    </xf>
    <xf numFmtId="2" fontId="10" fillId="5" borderId="22" xfId="2" applyNumberFormat="1" applyFont="1" applyFill="1" applyBorder="1" applyAlignment="1">
      <alignment horizontal="center" vertical="center" wrapText="1"/>
    </xf>
    <xf numFmtId="10" fontId="10" fillId="5" borderId="22" xfId="2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20" fillId="0" borderId="0" xfId="0" applyFont="1" applyFill="1" applyBorder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left" vertical="top" wrapText="1"/>
    </xf>
    <xf numFmtId="0" fontId="8" fillId="0" borderId="2" xfId="3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8" fillId="0" borderId="4" xfId="3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Normal" xfId="2"/>
    <cellStyle name="Обычный" xfId="0" builtinId="0"/>
    <cellStyle name="Обычный 2 3" xfId="3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361950</xdr:colOff>
      <xdr:row>97</xdr:row>
      <xdr:rowOff>1428750</xdr:rowOff>
    </xdr:from>
    <xdr:to>
      <xdr:col>16</xdr:col>
      <xdr:colOff>352425</xdr:colOff>
      <xdr:row>98</xdr:row>
      <xdr:rowOff>171450</xdr:rowOff>
    </xdr:to>
    <xdr:pic>
      <xdr:nvPicPr>
        <xdr:cNvPr id="8" name="Рисунок 7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4770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9" name="Рисунок 8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0" name="Рисунок 9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1" name="Рисунок 10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2" name="Рисунок 11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3" name="Рисунок 12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4" name="Рисунок 13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97</xdr:row>
      <xdr:rowOff>914400</xdr:rowOff>
    </xdr:from>
    <xdr:to>
      <xdr:col>5</xdr:col>
      <xdr:colOff>66675</xdr:colOff>
      <xdr:row>97</xdr:row>
      <xdr:rowOff>1143000</xdr:rowOff>
    </xdr:to>
    <xdr:pic>
      <xdr:nvPicPr>
        <xdr:cNvPr id="15" name="Рисунок 14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97</xdr:row>
      <xdr:rowOff>1028700</xdr:rowOff>
    </xdr:from>
    <xdr:to>
      <xdr:col>8</xdr:col>
      <xdr:colOff>180975</xdr:colOff>
      <xdr:row>97</xdr:row>
      <xdr:rowOff>1257300</xdr:rowOff>
    </xdr:to>
    <xdr:pic>
      <xdr:nvPicPr>
        <xdr:cNvPr id="16" name="Рисунок 15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kachevaaa/Desktop/&#1054;&#1040;&#1054;%20&#1056;&#1043;&#1069;%20&#1087;.2.1,%202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55"/>
  <sheetViews>
    <sheetView tabSelected="1" topLeftCell="A100" workbookViewId="0">
      <selection activeCell="H107" sqref="H107"/>
    </sheetView>
  </sheetViews>
  <sheetFormatPr defaultRowHeight="15"/>
  <cols>
    <col min="2" max="2" width="39.42578125" customWidth="1"/>
    <col min="3" max="3" width="16.5703125" customWidth="1"/>
    <col min="4" max="4" width="18.42578125" customWidth="1"/>
    <col min="5" max="5" width="23.5703125" customWidth="1"/>
    <col min="6" max="6" width="20" customWidth="1"/>
    <col min="8" max="8" width="14.7109375" customWidth="1"/>
    <col min="11" max="11" width="14.140625" customWidth="1"/>
    <col min="14" max="14" width="11.7109375" customWidth="1"/>
    <col min="17" max="17" width="12.42578125" customWidth="1"/>
  </cols>
  <sheetData>
    <row r="1" spans="1:6">
      <c r="E1" t="s">
        <v>16</v>
      </c>
    </row>
    <row r="2" spans="1:6">
      <c r="E2" t="s">
        <v>17</v>
      </c>
    </row>
    <row r="3" spans="1:6">
      <c r="E3" t="s">
        <v>18</v>
      </c>
    </row>
    <row r="4" spans="1:6">
      <c r="E4" t="s">
        <v>19</v>
      </c>
    </row>
    <row r="5" spans="1:6">
      <c r="E5" t="s">
        <v>20</v>
      </c>
    </row>
    <row r="7" spans="1:6">
      <c r="B7" s="61" t="s">
        <v>21</v>
      </c>
      <c r="C7" s="61"/>
      <c r="D7" s="61"/>
      <c r="E7" s="61"/>
      <c r="F7" s="61"/>
    </row>
    <row r="9" spans="1:6">
      <c r="B9" s="92" t="s">
        <v>22</v>
      </c>
      <c r="C9" s="92"/>
      <c r="D9" s="92"/>
      <c r="E9" s="92"/>
      <c r="F9" s="92"/>
    </row>
    <row r="11" spans="1:6">
      <c r="A11" s="61" t="s">
        <v>23</v>
      </c>
      <c r="B11" s="61"/>
      <c r="C11" s="61"/>
      <c r="D11" s="61"/>
      <c r="E11" s="61"/>
      <c r="F11" s="61"/>
    </row>
    <row r="12" spans="1:6">
      <c r="B12" s="2"/>
      <c r="C12" s="2"/>
      <c r="D12" s="2"/>
      <c r="E12" s="2"/>
      <c r="F12" s="2"/>
    </row>
    <row r="13" spans="1:6" ht="15.75">
      <c r="B13" s="3" t="s">
        <v>24</v>
      </c>
      <c r="C13" s="3"/>
      <c r="D13" s="3"/>
      <c r="E13" s="4"/>
      <c r="F13" s="2"/>
    </row>
    <row r="14" spans="1:6" ht="15.75">
      <c r="B14" s="3"/>
      <c r="C14" s="3"/>
      <c r="D14" s="3"/>
      <c r="E14" s="4"/>
      <c r="F14" s="2"/>
    </row>
    <row r="15" spans="1:6" ht="47.25">
      <c r="B15" s="5" t="s">
        <v>25</v>
      </c>
      <c r="C15" s="6" t="s">
        <v>26</v>
      </c>
      <c r="D15" s="6" t="s">
        <v>27</v>
      </c>
      <c r="E15" s="5" t="s">
        <v>28</v>
      </c>
      <c r="F15" s="2"/>
    </row>
    <row r="16" spans="1:6" ht="15.75">
      <c r="B16" s="93" t="s">
        <v>29</v>
      </c>
      <c r="C16" s="5" t="s">
        <v>30</v>
      </c>
      <c r="D16" s="5">
        <v>9</v>
      </c>
      <c r="E16" s="5" t="s">
        <v>31</v>
      </c>
      <c r="F16" s="2"/>
    </row>
    <row r="17" spans="2:6" ht="15.75">
      <c r="B17" s="94"/>
      <c r="C17" s="96" t="s">
        <v>32</v>
      </c>
      <c r="D17" s="5">
        <v>15</v>
      </c>
      <c r="E17" s="5" t="s">
        <v>31</v>
      </c>
      <c r="F17" s="2"/>
    </row>
    <row r="18" spans="2:6" ht="15.75">
      <c r="B18" s="94"/>
      <c r="C18" s="97"/>
      <c r="D18" s="5"/>
      <c r="E18" s="5"/>
      <c r="F18" s="2"/>
    </row>
    <row r="19" spans="2:6" ht="15.75">
      <c r="B19" s="94"/>
      <c r="C19" s="96" t="s">
        <v>33</v>
      </c>
      <c r="D19" s="5">
        <v>6</v>
      </c>
      <c r="E19" s="5" t="s">
        <v>34</v>
      </c>
      <c r="F19" s="2"/>
    </row>
    <row r="20" spans="2:6" ht="15.75">
      <c r="B20" s="94"/>
      <c r="C20" s="97"/>
      <c r="D20" s="5">
        <v>1176</v>
      </c>
      <c r="E20" s="5" t="s">
        <v>31</v>
      </c>
      <c r="F20" s="2"/>
    </row>
    <row r="21" spans="2:6" ht="15.75">
      <c r="B21" s="94"/>
      <c r="C21" s="96" t="s">
        <v>35</v>
      </c>
      <c r="D21" s="5">
        <v>6</v>
      </c>
      <c r="E21" s="5" t="s">
        <v>34</v>
      </c>
      <c r="F21" s="2"/>
    </row>
    <row r="22" spans="2:6" ht="15.75">
      <c r="B22" s="95"/>
      <c r="C22" s="97"/>
      <c r="D22" s="5">
        <v>3902</v>
      </c>
      <c r="E22" s="5" t="s">
        <v>31</v>
      </c>
      <c r="F22" s="2"/>
    </row>
    <row r="23" spans="2:6" ht="15.75">
      <c r="B23" s="7" t="s">
        <v>36</v>
      </c>
      <c r="C23" s="5" t="s">
        <v>35</v>
      </c>
      <c r="D23" s="5">
        <v>10801</v>
      </c>
      <c r="E23" s="5" t="s">
        <v>31</v>
      </c>
    </row>
    <row r="24" spans="2:6" ht="15.75">
      <c r="B24" s="5" t="s">
        <v>37</v>
      </c>
      <c r="C24" s="5"/>
      <c r="D24" s="5">
        <f>SUM(D16:D23)</f>
        <v>15915</v>
      </c>
      <c r="E24" s="8"/>
    </row>
    <row r="25" spans="2:6" ht="15.75">
      <c r="B25" s="5"/>
      <c r="C25" s="5"/>
      <c r="D25" s="5"/>
      <c r="E25" s="8"/>
    </row>
    <row r="26" spans="2:6" ht="15.75">
      <c r="B26" s="9"/>
      <c r="C26" s="9"/>
      <c r="D26" s="9"/>
      <c r="E26" s="10"/>
    </row>
    <row r="27" spans="2:6" ht="15.75">
      <c r="B27" s="4" t="s">
        <v>38</v>
      </c>
      <c r="C27" s="11"/>
      <c r="D27" s="9"/>
      <c r="E27" s="10"/>
    </row>
    <row r="28" spans="2:6" ht="15.75">
      <c r="B28" s="4"/>
      <c r="C28" s="16" t="s">
        <v>44</v>
      </c>
      <c r="D28" s="9"/>
      <c r="E28" s="10"/>
    </row>
    <row r="29" spans="2:6" ht="15.75">
      <c r="B29" s="12" t="s">
        <v>37</v>
      </c>
      <c r="C29" s="13">
        <f>C30+C33</f>
        <v>15915</v>
      </c>
      <c r="D29" s="9"/>
      <c r="E29" s="10"/>
    </row>
    <row r="30" spans="2:6" ht="31.5">
      <c r="B30" s="14" t="s">
        <v>39</v>
      </c>
      <c r="C30" s="13">
        <f>C31+C32</f>
        <v>196</v>
      </c>
      <c r="D30" s="9"/>
      <c r="E30" s="10"/>
    </row>
    <row r="31" spans="2:6" ht="15.75">
      <c r="B31" s="15" t="s">
        <v>29</v>
      </c>
      <c r="C31" s="13">
        <v>9</v>
      </c>
      <c r="D31" s="9"/>
      <c r="E31" s="10"/>
    </row>
    <row r="32" spans="2:6" ht="15.75">
      <c r="B32" s="15" t="s">
        <v>40</v>
      </c>
      <c r="C32" s="13">
        <v>187</v>
      </c>
      <c r="D32" s="9"/>
      <c r="E32" s="10"/>
    </row>
    <row r="33" spans="2:6" ht="31.5">
      <c r="B33" s="14" t="s">
        <v>41</v>
      </c>
      <c r="C33" s="13">
        <f>C34+C35+C36</f>
        <v>15719</v>
      </c>
      <c r="D33" s="9"/>
      <c r="E33" s="10"/>
    </row>
    <row r="34" spans="2:6" ht="15.75">
      <c r="B34" s="15" t="s">
        <v>29</v>
      </c>
      <c r="C34" s="13">
        <v>3284</v>
      </c>
      <c r="D34" s="9"/>
      <c r="E34" s="10"/>
    </row>
    <row r="35" spans="2:6" ht="15.75">
      <c r="B35" s="15" t="s">
        <v>36</v>
      </c>
      <c r="C35" s="13">
        <v>10589</v>
      </c>
      <c r="D35" s="9"/>
      <c r="E35" s="10"/>
    </row>
    <row r="36" spans="2:6" ht="15.75">
      <c r="B36" s="15" t="s">
        <v>42</v>
      </c>
      <c r="C36" s="13">
        <v>1846</v>
      </c>
      <c r="D36" s="9"/>
      <c r="E36" s="10"/>
    </row>
    <row r="37" spans="2:6" ht="31.5">
      <c r="B37" s="14" t="s">
        <v>43</v>
      </c>
      <c r="C37" s="13">
        <f>SUM(C38:C40)</f>
        <v>4725</v>
      </c>
      <c r="D37" s="9"/>
      <c r="E37" s="10"/>
    </row>
    <row r="38" spans="2:6" ht="15.75">
      <c r="B38" s="15" t="s">
        <v>29</v>
      </c>
      <c r="C38" s="13">
        <v>1312</v>
      </c>
      <c r="D38" s="9"/>
      <c r="E38" s="10"/>
    </row>
    <row r="39" spans="2:6" ht="15.75">
      <c r="B39" s="15" t="s">
        <v>36</v>
      </c>
      <c r="C39" s="13">
        <v>2142</v>
      </c>
      <c r="D39" s="9"/>
      <c r="E39" s="10"/>
    </row>
    <row r="40" spans="2:6" ht="15.75">
      <c r="B40" s="15" t="s">
        <v>42</v>
      </c>
      <c r="C40" s="13">
        <v>1271</v>
      </c>
      <c r="D40" s="9"/>
      <c r="E40" s="10"/>
    </row>
    <row r="41" spans="2:6" ht="15.75">
      <c r="B41" s="9"/>
      <c r="C41" s="9"/>
      <c r="D41" s="9"/>
      <c r="E41" s="10"/>
    </row>
    <row r="42" spans="2:6" ht="27" customHeight="1">
      <c r="B42" s="4" t="s">
        <v>0</v>
      </c>
    </row>
    <row r="43" spans="2:6" ht="15.75">
      <c r="B43" s="4"/>
    </row>
    <row r="44" spans="2:6" ht="33" customHeight="1">
      <c r="B44" s="17" t="s">
        <v>1</v>
      </c>
      <c r="C44" s="18" t="s">
        <v>2</v>
      </c>
      <c r="D44" s="19" t="s">
        <v>3</v>
      </c>
      <c r="E44" s="19" t="s">
        <v>4</v>
      </c>
      <c r="F44" s="19" t="s">
        <v>5</v>
      </c>
    </row>
    <row r="45" spans="2:6" ht="15.75">
      <c r="B45" s="15" t="s">
        <v>6</v>
      </c>
      <c r="C45" s="1" t="s">
        <v>14</v>
      </c>
      <c r="D45" s="1">
        <v>520.78</v>
      </c>
      <c r="E45" s="1">
        <v>523.24</v>
      </c>
      <c r="F45" s="23">
        <f>E45/D45-1</f>
        <v>4.7236837052115899E-3</v>
      </c>
    </row>
    <row r="46" spans="2:6" ht="15.75">
      <c r="B46" s="15" t="s">
        <v>7</v>
      </c>
      <c r="C46" s="1" t="s">
        <v>14</v>
      </c>
      <c r="D46" s="1">
        <v>0.83499999999999996</v>
      </c>
      <c r="E46" s="1">
        <v>0.83499999999999996</v>
      </c>
      <c r="F46" s="23">
        <f t="shared" ref="F46:F52" si="0">E46/D46-1</f>
        <v>0</v>
      </c>
    </row>
    <row r="47" spans="2:6" ht="15.75">
      <c r="B47" s="15" t="s">
        <v>8</v>
      </c>
      <c r="C47" s="1" t="s">
        <v>14</v>
      </c>
      <c r="D47" s="1">
        <v>68.265000000000001</v>
      </c>
      <c r="E47" s="1">
        <v>67.125</v>
      </c>
      <c r="F47" s="23">
        <f t="shared" si="0"/>
        <v>-1.6699626455723982E-2</v>
      </c>
    </row>
    <row r="48" spans="2:6" ht="15.75">
      <c r="B48" s="15" t="s">
        <v>9</v>
      </c>
      <c r="C48" s="1" t="s">
        <v>14</v>
      </c>
      <c r="D48" s="1">
        <v>341.91</v>
      </c>
      <c r="E48" s="1">
        <v>346.04</v>
      </c>
      <c r="F48" s="23">
        <f t="shared" si="0"/>
        <v>1.2079202129215316E-2</v>
      </c>
    </row>
    <row r="49" spans="2:10" ht="15.75">
      <c r="B49" s="15" t="s">
        <v>10</v>
      </c>
      <c r="C49" s="1" t="s">
        <v>14</v>
      </c>
      <c r="D49" s="1">
        <v>309.85000000000002</v>
      </c>
      <c r="E49" s="1">
        <v>322.29000000000002</v>
      </c>
      <c r="F49" s="23">
        <f t="shared" si="0"/>
        <v>4.0148458931741127E-2</v>
      </c>
    </row>
    <row r="50" spans="2:10" ht="15.75">
      <c r="B50" s="15" t="s">
        <v>11</v>
      </c>
      <c r="C50" s="1" t="s">
        <v>14</v>
      </c>
      <c r="D50" s="1">
        <v>8.4</v>
      </c>
      <c r="E50" s="1">
        <v>8.4</v>
      </c>
      <c r="F50" s="23">
        <f t="shared" si="0"/>
        <v>0</v>
      </c>
    </row>
    <row r="51" spans="2:10" ht="15.75">
      <c r="B51" s="15" t="s">
        <v>12</v>
      </c>
      <c r="C51" s="1" t="s">
        <v>15</v>
      </c>
      <c r="D51" s="1">
        <v>327</v>
      </c>
      <c r="E51" s="1">
        <v>332</v>
      </c>
      <c r="F51" s="23">
        <f t="shared" si="0"/>
        <v>1.5290519877675823E-2</v>
      </c>
    </row>
    <row r="52" spans="2:10" ht="15.75">
      <c r="B52" s="15" t="s">
        <v>13</v>
      </c>
      <c r="C52" s="1" t="s">
        <v>15</v>
      </c>
      <c r="D52" s="1">
        <v>26</v>
      </c>
      <c r="E52" s="1">
        <v>26</v>
      </c>
      <c r="F52" s="23">
        <f t="shared" si="0"/>
        <v>0</v>
      </c>
    </row>
    <row r="53" spans="2:10">
      <c r="C53" s="2"/>
    </row>
    <row r="54" spans="2:10">
      <c r="B54" s="20" t="s">
        <v>65</v>
      </c>
      <c r="C54" s="20"/>
      <c r="D54" s="20"/>
      <c r="E54" s="20"/>
      <c r="F54" s="20"/>
      <c r="G54" s="20"/>
      <c r="H54" s="20"/>
      <c r="I54" s="20"/>
      <c r="J54" s="20"/>
    </row>
    <row r="55" spans="2:10">
      <c r="B55" s="22" t="s">
        <v>1</v>
      </c>
      <c r="C55" s="22" t="s">
        <v>45</v>
      </c>
      <c r="D55" s="22" t="s">
        <v>46</v>
      </c>
      <c r="E55" s="22" t="s">
        <v>47</v>
      </c>
      <c r="F55" s="24" t="s">
        <v>66</v>
      </c>
      <c r="H55" s="20"/>
      <c r="I55" s="20"/>
      <c r="J55" s="20"/>
    </row>
    <row r="56" spans="2:10">
      <c r="B56" s="22" t="s">
        <v>48</v>
      </c>
      <c r="C56" s="21"/>
      <c r="D56" s="21"/>
      <c r="E56" s="21"/>
      <c r="F56" s="21"/>
      <c r="H56" s="20"/>
      <c r="I56" s="20"/>
      <c r="J56" s="20"/>
    </row>
    <row r="57" spans="2:10">
      <c r="B57" s="21" t="s">
        <v>49</v>
      </c>
      <c r="C57" s="21" t="s">
        <v>50</v>
      </c>
      <c r="D57" s="21" t="s">
        <v>51</v>
      </c>
      <c r="E57" s="21" t="s">
        <v>52</v>
      </c>
      <c r="F57" s="23">
        <f>1-E57/D57</f>
        <v>2.8571428571428581E-2</v>
      </c>
      <c r="H57" s="20"/>
      <c r="I57" s="20"/>
      <c r="J57" s="20"/>
    </row>
    <row r="58" spans="2:10">
      <c r="B58" s="21" t="s">
        <v>53</v>
      </c>
      <c r="C58" s="21" t="s">
        <v>50</v>
      </c>
      <c r="D58" s="21" t="s">
        <v>54</v>
      </c>
      <c r="E58" s="21" t="s">
        <v>55</v>
      </c>
      <c r="F58" s="23">
        <f t="shared" ref="F58:F63" si="1">1-E58/D58</f>
        <v>0.2857142857142857</v>
      </c>
      <c r="H58" s="20"/>
      <c r="I58" s="20"/>
      <c r="J58" s="20"/>
    </row>
    <row r="59" spans="2:10">
      <c r="B59" s="21" t="s">
        <v>56</v>
      </c>
      <c r="C59" s="21" t="s">
        <v>50</v>
      </c>
      <c r="D59" s="21" t="s">
        <v>54</v>
      </c>
      <c r="E59" s="21" t="s">
        <v>57</v>
      </c>
      <c r="F59" s="23">
        <f t="shared" si="1"/>
        <v>5.7142857142857162E-2</v>
      </c>
      <c r="H59" s="20"/>
      <c r="I59" s="20"/>
      <c r="J59" s="20"/>
    </row>
    <row r="60" spans="2:10">
      <c r="B60" s="21" t="s">
        <v>58</v>
      </c>
      <c r="C60" s="21" t="s">
        <v>50</v>
      </c>
      <c r="D60" s="21" t="s">
        <v>51</v>
      </c>
      <c r="E60" s="21" t="s">
        <v>52</v>
      </c>
      <c r="F60" s="23">
        <f t="shared" si="1"/>
        <v>2.8571428571428581E-2</v>
      </c>
      <c r="H60" s="20"/>
      <c r="I60" s="20"/>
      <c r="J60" s="20"/>
    </row>
    <row r="61" spans="2:10">
      <c r="B61" s="22" t="s">
        <v>59</v>
      </c>
      <c r="C61" s="21"/>
      <c r="D61" s="21"/>
      <c r="E61" s="21"/>
      <c r="F61" s="21"/>
      <c r="H61" s="20"/>
      <c r="I61" s="20"/>
      <c r="J61" s="20"/>
    </row>
    <row r="62" spans="2:10">
      <c r="B62" s="21" t="s">
        <v>60</v>
      </c>
      <c r="C62" s="21" t="s">
        <v>50</v>
      </c>
      <c r="D62" s="21" t="s">
        <v>57</v>
      </c>
      <c r="E62" s="21" t="s">
        <v>61</v>
      </c>
      <c r="F62" s="23">
        <f t="shared" si="1"/>
        <v>0.15151515151515149</v>
      </c>
      <c r="H62" s="20"/>
      <c r="I62" s="20"/>
      <c r="J62" s="20"/>
    </row>
    <row r="63" spans="2:10">
      <c r="B63" s="21" t="s">
        <v>62</v>
      </c>
      <c r="C63" s="21" t="s">
        <v>50</v>
      </c>
      <c r="D63" s="21" t="s">
        <v>63</v>
      </c>
      <c r="E63" s="21" t="s">
        <v>64</v>
      </c>
      <c r="F63" s="23">
        <f t="shared" si="1"/>
        <v>1.3157894736842146E-2</v>
      </c>
      <c r="H63" s="20"/>
      <c r="I63" s="20"/>
      <c r="J63" s="20"/>
    </row>
    <row r="66" spans="1:6">
      <c r="A66" s="61" t="s">
        <v>67</v>
      </c>
      <c r="B66" s="61"/>
      <c r="C66" s="61"/>
      <c r="D66" s="61"/>
      <c r="E66" s="61"/>
      <c r="F66" s="61"/>
    </row>
    <row r="68" spans="1:6">
      <c r="A68" s="90" t="s">
        <v>68</v>
      </c>
      <c r="B68" s="90"/>
      <c r="C68" s="90"/>
      <c r="D68" s="90"/>
      <c r="E68" s="90"/>
    </row>
    <row r="69" spans="1:6">
      <c r="A69" s="91"/>
      <c r="B69" s="91"/>
      <c r="C69" s="91"/>
      <c r="D69" s="91"/>
      <c r="E69" s="91"/>
    </row>
    <row r="70" spans="1:6">
      <c r="A70" s="89" t="s">
        <v>69</v>
      </c>
      <c r="B70" s="89" t="s">
        <v>70</v>
      </c>
      <c r="C70" s="89" t="s">
        <v>71</v>
      </c>
      <c r="D70" s="89"/>
      <c r="E70" s="89"/>
    </row>
    <row r="71" spans="1:6" ht="25.5">
      <c r="A71" s="89"/>
      <c r="B71" s="89"/>
      <c r="C71" s="25">
        <v>2017</v>
      </c>
      <c r="D71" s="25">
        <v>2018</v>
      </c>
      <c r="E71" s="25" t="s">
        <v>72</v>
      </c>
    </row>
    <row r="72" spans="1:6">
      <c r="A72" s="25">
        <v>1</v>
      </c>
      <c r="B72" s="25">
        <v>2</v>
      </c>
      <c r="C72" s="25">
        <v>3</v>
      </c>
      <c r="D72" s="25">
        <v>4</v>
      </c>
      <c r="E72" s="25">
        <v>5</v>
      </c>
    </row>
    <row r="73" spans="1:6" ht="38.25">
      <c r="A73" s="25">
        <v>1</v>
      </c>
      <c r="B73" s="26" t="s">
        <v>73</v>
      </c>
      <c r="C73" s="27">
        <v>3.1730499999999999</v>
      </c>
      <c r="D73" s="27">
        <v>3.1640700000000002</v>
      </c>
      <c r="E73" s="28">
        <f>(D73/C73)-1</f>
        <v>-2.8300846188997753E-3</v>
      </c>
    </row>
    <row r="74" spans="1:6">
      <c r="A74" s="25">
        <v>1.1000000000000001</v>
      </c>
      <c r="B74" s="29" t="s">
        <v>74</v>
      </c>
      <c r="C74" s="27"/>
      <c r="D74" s="27"/>
      <c r="E74" s="30"/>
    </row>
    <row r="75" spans="1:6">
      <c r="A75" s="25">
        <v>1.2</v>
      </c>
      <c r="B75" s="29" t="s">
        <v>75</v>
      </c>
      <c r="C75" s="27"/>
      <c r="D75" s="27"/>
      <c r="E75" s="30"/>
    </row>
    <row r="76" spans="1:6">
      <c r="A76" s="25">
        <v>1.3</v>
      </c>
      <c r="B76" s="29" t="s">
        <v>76</v>
      </c>
      <c r="C76" s="27"/>
      <c r="D76" s="27"/>
      <c r="E76" s="30"/>
    </row>
    <row r="77" spans="1:6">
      <c r="A77" s="25">
        <v>1.4</v>
      </c>
      <c r="B77" s="29" t="s">
        <v>77</v>
      </c>
      <c r="C77" s="27"/>
      <c r="D77" s="27"/>
      <c r="E77" s="30"/>
    </row>
    <row r="78" spans="1:6" ht="25.5">
      <c r="A78" s="25">
        <v>2</v>
      </c>
      <c r="B78" s="31" t="s">
        <v>78</v>
      </c>
      <c r="C78" s="27">
        <v>0.9012</v>
      </c>
      <c r="D78" s="27">
        <v>0.895119</v>
      </c>
      <c r="E78" s="30">
        <f t="shared" ref="E78:E88" si="2">(D78/C78)-1</f>
        <v>-6.7476697736351676E-3</v>
      </c>
    </row>
    <row r="79" spans="1:6">
      <c r="A79" s="25">
        <v>2.1</v>
      </c>
      <c r="B79" s="29" t="s">
        <v>74</v>
      </c>
      <c r="C79" s="27"/>
      <c r="D79" s="27"/>
      <c r="E79" s="30"/>
    </row>
    <row r="80" spans="1:6">
      <c r="A80" s="25">
        <v>2.2000000000000002</v>
      </c>
      <c r="B80" s="29" t="s">
        <v>75</v>
      </c>
      <c r="C80" s="27"/>
      <c r="D80" s="27"/>
      <c r="E80" s="30"/>
    </row>
    <row r="81" spans="1:20">
      <c r="A81" s="25">
        <v>2.2999999999999998</v>
      </c>
      <c r="B81" s="29" t="s">
        <v>76</v>
      </c>
      <c r="C81" s="27"/>
      <c r="D81" s="27"/>
      <c r="E81" s="30"/>
    </row>
    <row r="82" spans="1:20">
      <c r="A82" s="25">
        <v>2.4</v>
      </c>
      <c r="B82" s="29" t="s">
        <v>77</v>
      </c>
      <c r="C82" s="27"/>
      <c r="D82" s="27"/>
      <c r="E82" s="30"/>
    </row>
    <row r="83" spans="1:20" ht="89.25">
      <c r="A83" s="25">
        <v>3</v>
      </c>
      <c r="B83" s="31" t="s">
        <v>79</v>
      </c>
      <c r="C83" s="27">
        <v>0.71</v>
      </c>
      <c r="D83" s="27">
        <v>0.70166499999999998</v>
      </c>
      <c r="E83" s="30">
        <f t="shared" si="2"/>
        <v>-1.1739436619718324E-2</v>
      </c>
    </row>
    <row r="84" spans="1:20">
      <c r="A84" s="25">
        <v>3.1</v>
      </c>
      <c r="B84" s="29" t="s">
        <v>74</v>
      </c>
      <c r="C84" s="27"/>
      <c r="D84" s="27"/>
      <c r="E84" s="30"/>
    </row>
    <row r="85" spans="1:20">
      <c r="A85" s="25">
        <v>3.2</v>
      </c>
      <c r="B85" s="29" t="s">
        <v>75</v>
      </c>
      <c r="C85" s="27"/>
      <c r="D85" s="27"/>
      <c r="E85" s="30"/>
    </row>
    <row r="86" spans="1:20">
      <c r="A86" s="25">
        <v>3.3</v>
      </c>
      <c r="B86" s="29" t="s">
        <v>76</v>
      </c>
      <c r="C86" s="27"/>
      <c r="D86" s="27"/>
      <c r="E86" s="30"/>
    </row>
    <row r="87" spans="1:20">
      <c r="A87" s="25">
        <v>3.4</v>
      </c>
      <c r="B87" s="29" t="s">
        <v>77</v>
      </c>
      <c r="C87" s="27"/>
      <c r="D87" s="27"/>
      <c r="E87" s="30"/>
    </row>
    <row r="88" spans="1:20" ht="89.25">
      <c r="A88" s="25">
        <v>4</v>
      </c>
      <c r="B88" s="31" t="s">
        <v>80</v>
      </c>
      <c r="C88" s="27">
        <v>0.22914999999999999</v>
      </c>
      <c r="D88" s="27">
        <v>0.22683</v>
      </c>
      <c r="E88" s="30">
        <f t="shared" si="2"/>
        <v>-1.0124372681649563E-2</v>
      </c>
    </row>
    <row r="89" spans="1:20">
      <c r="A89" s="25">
        <v>4.0999999999999996</v>
      </c>
      <c r="B89" s="29" t="s">
        <v>74</v>
      </c>
      <c r="C89" s="27"/>
      <c r="D89" s="27"/>
      <c r="E89" s="30"/>
    </row>
    <row r="90" spans="1:20">
      <c r="A90" s="25">
        <v>4.2</v>
      </c>
      <c r="B90" s="29" t="s">
        <v>75</v>
      </c>
      <c r="C90" s="27"/>
      <c r="D90" s="27"/>
      <c r="E90" s="30"/>
    </row>
    <row r="91" spans="1:20">
      <c r="A91" s="25">
        <v>4.3</v>
      </c>
      <c r="B91" s="29" t="s">
        <v>76</v>
      </c>
      <c r="C91" s="27"/>
      <c r="D91" s="27"/>
      <c r="E91" s="30"/>
    </row>
    <row r="92" spans="1:20">
      <c r="A92" s="25">
        <v>4.4000000000000004</v>
      </c>
      <c r="B92" s="29" t="s">
        <v>77</v>
      </c>
      <c r="C92" s="27"/>
      <c r="D92" s="27"/>
      <c r="E92" s="30"/>
    </row>
    <row r="93" spans="1:20" ht="51">
      <c r="A93" s="25">
        <v>5</v>
      </c>
      <c r="B93" s="31" t="s">
        <v>81</v>
      </c>
      <c r="C93" s="27"/>
      <c r="D93" s="27"/>
      <c r="E93" s="30"/>
    </row>
    <row r="94" spans="1:20" ht="63.75">
      <c r="A94" s="25">
        <v>5.0999999999999996</v>
      </c>
      <c r="B94" s="31" t="s">
        <v>82</v>
      </c>
      <c r="C94" s="27"/>
      <c r="D94" s="27"/>
      <c r="E94" s="30"/>
    </row>
    <row r="96" spans="1:20">
      <c r="A96" s="87" t="s">
        <v>83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</row>
    <row r="97" spans="1:20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</row>
    <row r="98" spans="1:20">
      <c r="A98" s="89" t="s">
        <v>69</v>
      </c>
      <c r="B98" s="89" t="s">
        <v>84</v>
      </c>
      <c r="C98" s="89" t="s">
        <v>85</v>
      </c>
      <c r="D98" s="89"/>
      <c r="E98" s="89"/>
      <c r="F98" s="89"/>
      <c r="G98" s="89" t="s">
        <v>86</v>
      </c>
      <c r="H98" s="89"/>
      <c r="I98" s="89"/>
      <c r="J98" s="89"/>
      <c r="K98" s="89" t="s">
        <v>87</v>
      </c>
      <c r="L98" s="89"/>
      <c r="M98" s="89"/>
      <c r="N98" s="89"/>
      <c r="O98" s="89" t="s">
        <v>88</v>
      </c>
      <c r="P98" s="89"/>
      <c r="Q98" s="89"/>
      <c r="R98" s="89"/>
      <c r="S98" s="89" t="s">
        <v>89</v>
      </c>
      <c r="T98" s="89" t="s">
        <v>90</v>
      </c>
    </row>
    <row r="99" spans="1:20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</row>
    <row r="100" spans="1:20">
      <c r="A100" s="89"/>
      <c r="B100" s="89"/>
      <c r="C100" s="25" t="s">
        <v>30</v>
      </c>
      <c r="D100" s="25" t="s">
        <v>91</v>
      </c>
      <c r="E100" s="25" t="s">
        <v>92</v>
      </c>
      <c r="F100" s="25" t="s">
        <v>35</v>
      </c>
      <c r="G100" s="25" t="s">
        <v>30</v>
      </c>
      <c r="H100" s="25" t="s">
        <v>91</v>
      </c>
      <c r="I100" s="25" t="s">
        <v>92</v>
      </c>
      <c r="J100" s="25" t="s">
        <v>35</v>
      </c>
      <c r="K100" s="25" t="s">
        <v>30</v>
      </c>
      <c r="L100" s="25" t="s">
        <v>91</v>
      </c>
      <c r="M100" s="25" t="s">
        <v>92</v>
      </c>
      <c r="N100" s="25" t="s">
        <v>35</v>
      </c>
      <c r="O100" s="25" t="s">
        <v>30</v>
      </c>
      <c r="P100" s="25" t="s">
        <v>91</v>
      </c>
      <c r="Q100" s="25" t="s">
        <v>92</v>
      </c>
      <c r="R100" s="25" t="s">
        <v>35</v>
      </c>
      <c r="S100" s="89"/>
      <c r="T100" s="89"/>
    </row>
    <row r="101" spans="1:20">
      <c r="A101" s="25">
        <v>1</v>
      </c>
      <c r="B101" s="25">
        <v>2</v>
      </c>
      <c r="C101" s="25">
        <v>3</v>
      </c>
      <c r="D101" s="25">
        <v>4</v>
      </c>
      <c r="E101" s="25">
        <v>5</v>
      </c>
      <c r="F101" s="25">
        <v>6</v>
      </c>
      <c r="G101" s="25">
        <v>7</v>
      </c>
      <c r="H101" s="25">
        <v>8</v>
      </c>
      <c r="I101" s="25">
        <v>9</v>
      </c>
      <c r="J101" s="25">
        <v>10</v>
      </c>
      <c r="K101" s="25">
        <v>11</v>
      </c>
      <c r="L101" s="25">
        <v>12</v>
      </c>
      <c r="M101" s="25">
        <v>13</v>
      </c>
      <c r="N101" s="25">
        <v>14</v>
      </c>
      <c r="O101" s="25">
        <v>15</v>
      </c>
      <c r="P101" s="25">
        <v>16</v>
      </c>
      <c r="Q101" s="25">
        <v>17</v>
      </c>
      <c r="R101" s="25">
        <v>18</v>
      </c>
      <c r="S101" s="25">
        <v>19</v>
      </c>
      <c r="T101" s="25">
        <v>20</v>
      </c>
    </row>
    <row r="102" spans="1:20">
      <c r="A102" s="25">
        <v>1</v>
      </c>
      <c r="B102" s="32" t="s">
        <v>93</v>
      </c>
      <c r="C102" s="78">
        <f>'[1]2.1'!D101</f>
        <v>0</v>
      </c>
      <c r="D102" s="79"/>
      <c r="E102" s="79"/>
      <c r="F102" s="80"/>
      <c r="G102" s="78">
        <f>'[1]2.1'!D106</f>
        <v>0</v>
      </c>
      <c r="H102" s="79"/>
      <c r="I102" s="79"/>
      <c r="J102" s="80"/>
      <c r="K102" s="81">
        <f>'[1]2.1'!D111</f>
        <v>0</v>
      </c>
      <c r="L102" s="82"/>
      <c r="M102" s="82"/>
      <c r="N102" s="83"/>
      <c r="O102" s="84">
        <f>'[1]2.1'!D116</f>
        <v>0</v>
      </c>
      <c r="P102" s="85"/>
      <c r="Q102" s="85"/>
      <c r="R102" s="86"/>
      <c r="S102" s="32"/>
      <c r="T102" s="32"/>
    </row>
    <row r="103" spans="1:20">
      <c r="A103" s="25">
        <v>2</v>
      </c>
      <c r="B103" s="32" t="s">
        <v>94</v>
      </c>
      <c r="C103" s="78">
        <f>C102</f>
        <v>0</v>
      </c>
      <c r="D103" s="79"/>
      <c r="E103" s="79"/>
      <c r="F103" s="80"/>
      <c r="G103" s="78">
        <f>G102</f>
        <v>0</v>
      </c>
      <c r="H103" s="79"/>
      <c r="I103" s="79"/>
      <c r="J103" s="80"/>
      <c r="K103" s="84">
        <f>K102</f>
        <v>0</v>
      </c>
      <c r="L103" s="85"/>
      <c r="M103" s="85"/>
      <c r="N103" s="86"/>
      <c r="O103" s="84">
        <f>O102</f>
        <v>0</v>
      </c>
      <c r="P103" s="85"/>
      <c r="Q103" s="85"/>
      <c r="R103" s="86"/>
      <c r="S103" s="32"/>
      <c r="T103" s="32"/>
    </row>
    <row r="105" spans="1:20" ht="31.5" customHeight="1">
      <c r="A105" s="67" t="s">
        <v>95</v>
      </c>
      <c r="B105" s="67"/>
      <c r="C105" s="67"/>
      <c r="D105" s="67"/>
      <c r="E105" s="67"/>
      <c r="F105" s="67"/>
    </row>
    <row r="111" spans="1:20">
      <c r="A111" s="61" t="s">
        <v>96</v>
      </c>
      <c r="B111" s="61"/>
      <c r="C111" s="61"/>
      <c r="D111" s="61"/>
      <c r="E111" s="61"/>
      <c r="F111" s="61"/>
    </row>
    <row r="113" spans="2:6" ht="15.75" customHeight="1">
      <c r="B113" s="75" t="s">
        <v>145</v>
      </c>
      <c r="C113" s="75"/>
      <c r="D113" s="75"/>
      <c r="E113" s="75"/>
      <c r="F113" s="75"/>
    </row>
    <row r="114" spans="2:6" ht="18.75">
      <c r="B114" s="49"/>
      <c r="C114" s="50"/>
      <c r="D114" s="51"/>
      <c r="E114" s="51"/>
      <c r="F114" s="51"/>
    </row>
    <row r="115" spans="2:6" ht="15" customHeight="1">
      <c r="B115" s="71" t="s">
        <v>146</v>
      </c>
      <c r="C115" s="72" t="s">
        <v>147</v>
      </c>
      <c r="D115" s="72" t="s">
        <v>148</v>
      </c>
      <c r="E115" s="72" t="s">
        <v>149</v>
      </c>
      <c r="F115" s="71" t="s">
        <v>150</v>
      </c>
    </row>
    <row r="116" spans="2:6" ht="22.5" customHeight="1">
      <c r="B116" s="71"/>
      <c r="C116" s="73"/>
      <c r="D116" s="73"/>
      <c r="E116" s="74"/>
      <c r="F116" s="71"/>
    </row>
    <row r="117" spans="2:6" ht="25.5">
      <c r="B117" s="52" t="s">
        <v>151</v>
      </c>
      <c r="C117" s="52"/>
      <c r="D117" s="53"/>
      <c r="E117" s="53" t="s">
        <v>152</v>
      </c>
      <c r="F117" s="53"/>
    </row>
    <row r="118" spans="2:6">
      <c r="B118" s="52" t="s">
        <v>153</v>
      </c>
      <c r="C118" s="52" t="s">
        <v>154</v>
      </c>
      <c r="D118" s="53">
        <v>10000</v>
      </c>
      <c r="E118" s="53"/>
      <c r="F118" s="53">
        <v>5727</v>
      </c>
    </row>
    <row r="119" spans="2:6">
      <c r="B119" s="52" t="s">
        <v>155</v>
      </c>
      <c r="C119" s="52" t="s">
        <v>154</v>
      </c>
      <c r="D119" s="53">
        <v>10000</v>
      </c>
      <c r="E119" s="53"/>
      <c r="F119" s="53">
        <v>8900</v>
      </c>
    </row>
    <row r="120" spans="2:6" ht="25.5">
      <c r="B120" s="52" t="s">
        <v>156</v>
      </c>
      <c r="C120" s="52"/>
      <c r="D120" s="53"/>
      <c r="E120" s="53" t="s">
        <v>152</v>
      </c>
      <c r="F120" s="53"/>
    </row>
    <row r="121" spans="2:6">
      <c r="B121" s="52" t="s">
        <v>153</v>
      </c>
      <c r="C121" s="52" t="s">
        <v>154</v>
      </c>
      <c r="D121" s="53">
        <v>16000</v>
      </c>
      <c r="E121" s="53"/>
      <c r="F121" s="53">
        <v>13989.2001953125</v>
      </c>
    </row>
    <row r="122" spans="2:6">
      <c r="B122" s="52" t="s">
        <v>155</v>
      </c>
      <c r="C122" s="52" t="s">
        <v>154</v>
      </c>
      <c r="D122" s="53">
        <v>16000</v>
      </c>
      <c r="E122" s="53"/>
      <c r="F122" s="53">
        <v>14240</v>
      </c>
    </row>
    <row r="123" spans="2:6">
      <c r="B123" s="52" t="s">
        <v>157</v>
      </c>
      <c r="C123" s="52" t="s">
        <v>158</v>
      </c>
      <c r="D123" s="53">
        <v>63</v>
      </c>
      <c r="E123" s="53"/>
      <c r="F123" s="53">
        <v>56.069999694824219</v>
      </c>
    </row>
    <row r="124" spans="2:6" ht="25.5">
      <c r="B124" s="52" t="s">
        <v>159</v>
      </c>
      <c r="C124" s="52"/>
      <c r="D124" s="53"/>
      <c r="E124" s="53" t="s">
        <v>152</v>
      </c>
      <c r="F124" s="53"/>
    </row>
    <row r="125" spans="2:6">
      <c r="B125" s="52" t="s">
        <v>153</v>
      </c>
      <c r="C125" s="52" t="s">
        <v>160</v>
      </c>
      <c r="D125" s="53">
        <v>0</v>
      </c>
      <c r="E125" s="53"/>
      <c r="F125" s="53">
        <v>0</v>
      </c>
    </row>
    <row r="126" spans="2:6">
      <c r="B126" s="52" t="s">
        <v>155</v>
      </c>
      <c r="C126" s="52" t="s">
        <v>160</v>
      </c>
      <c r="D126" s="53">
        <v>0</v>
      </c>
      <c r="E126" s="53"/>
      <c r="F126" s="53">
        <v>0</v>
      </c>
    </row>
    <row r="127" spans="2:6" ht="25.5">
      <c r="B127" s="52" t="s">
        <v>161</v>
      </c>
      <c r="C127" s="52"/>
      <c r="D127" s="53"/>
      <c r="E127" s="53" t="s">
        <v>152</v>
      </c>
      <c r="F127" s="53"/>
    </row>
    <row r="128" spans="2:6">
      <c r="B128" s="52" t="s">
        <v>153</v>
      </c>
      <c r="C128" s="52" t="s">
        <v>162</v>
      </c>
      <c r="D128" s="53">
        <v>630</v>
      </c>
      <c r="E128" s="53"/>
      <c r="F128" s="53">
        <v>316.5</v>
      </c>
    </row>
    <row r="129" spans="2:6">
      <c r="B129" s="52" t="s">
        <v>155</v>
      </c>
      <c r="C129" s="52" t="s">
        <v>158</v>
      </c>
      <c r="D129" s="53">
        <v>630</v>
      </c>
      <c r="E129" s="53"/>
      <c r="F129" s="53">
        <v>311.8800048828125</v>
      </c>
    </row>
    <row r="130" spans="2:6" ht="25.5">
      <c r="B130" s="52" t="s">
        <v>163</v>
      </c>
      <c r="C130" s="52"/>
      <c r="D130" s="53"/>
      <c r="E130" s="53" t="s">
        <v>152</v>
      </c>
      <c r="F130" s="53"/>
    </row>
    <row r="131" spans="2:6">
      <c r="B131" s="52" t="s">
        <v>153</v>
      </c>
      <c r="C131" s="52" t="s">
        <v>160</v>
      </c>
      <c r="D131" s="53">
        <v>0</v>
      </c>
      <c r="E131" s="53"/>
      <c r="F131" s="53">
        <v>0</v>
      </c>
    </row>
    <row r="132" spans="2:6">
      <c r="B132" s="52" t="s">
        <v>155</v>
      </c>
      <c r="C132" s="52" t="s">
        <v>160</v>
      </c>
      <c r="D132" s="53">
        <v>0</v>
      </c>
      <c r="E132" s="53"/>
      <c r="F132" s="53">
        <v>0</v>
      </c>
    </row>
    <row r="133" spans="2:6" ht="25.5">
      <c r="B133" s="52" t="s">
        <v>164</v>
      </c>
      <c r="C133" s="52"/>
      <c r="D133" s="53"/>
      <c r="E133" s="53" t="s">
        <v>152</v>
      </c>
      <c r="F133" s="53"/>
    </row>
    <row r="134" spans="2:6">
      <c r="B134" s="52" t="s">
        <v>153</v>
      </c>
      <c r="C134" s="52" t="s">
        <v>158</v>
      </c>
      <c r="D134" s="53">
        <v>400</v>
      </c>
      <c r="E134" s="53"/>
      <c r="F134" s="53">
        <v>234.55999755859375</v>
      </c>
    </row>
    <row r="135" spans="2:6" ht="25.5">
      <c r="B135" s="52" t="s">
        <v>165</v>
      </c>
      <c r="C135" s="52"/>
      <c r="D135" s="53"/>
      <c r="E135" s="53" t="s">
        <v>152</v>
      </c>
      <c r="F135" s="53"/>
    </row>
    <row r="136" spans="2:6">
      <c r="B136" s="52" t="s">
        <v>153</v>
      </c>
      <c r="C136" s="52" t="s">
        <v>166</v>
      </c>
      <c r="D136" s="53">
        <v>100</v>
      </c>
      <c r="E136" s="53"/>
      <c r="F136" s="53">
        <v>89</v>
      </c>
    </row>
    <row r="137" spans="2:6" ht="25.5">
      <c r="B137" s="52" t="s">
        <v>155</v>
      </c>
      <c r="C137" s="52" t="s">
        <v>167</v>
      </c>
      <c r="D137" s="53">
        <v>0</v>
      </c>
      <c r="E137" s="53"/>
      <c r="F137" s="53">
        <v>0</v>
      </c>
    </row>
    <row r="138" spans="2:6" ht="25.5">
      <c r="B138" s="52" t="s">
        <v>168</v>
      </c>
      <c r="C138" s="52"/>
      <c r="D138" s="53"/>
      <c r="E138" s="53" t="s">
        <v>152</v>
      </c>
      <c r="F138" s="53"/>
    </row>
    <row r="139" spans="2:6">
      <c r="B139" s="52" t="s">
        <v>153</v>
      </c>
      <c r="C139" s="52" t="s">
        <v>158</v>
      </c>
      <c r="D139" s="53">
        <v>400</v>
      </c>
      <c r="E139" s="53"/>
      <c r="F139" s="53">
        <v>356</v>
      </c>
    </row>
    <row r="140" spans="2:6">
      <c r="B140" s="52" t="s">
        <v>155</v>
      </c>
      <c r="C140" s="52" t="s">
        <v>158</v>
      </c>
      <c r="D140" s="53">
        <v>400</v>
      </c>
      <c r="E140" s="53"/>
      <c r="F140" s="53">
        <v>148.75999450683594</v>
      </c>
    </row>
    <row r="141" spans="2:6" ht="25.5">
      <c r="B141" s="52" t="s">
        <v>169</v>
      </c>
      <c r="C141" s="52"/>
      <c r="D141" s="53"/>
      <c r="E141" s="53" t="s">
        <v>152</v>
      </c>
      <c r="F141" s="53"/>
    </row>
    <row r="142" spans="2:6">
      <c r="B142" s="52" t="s">
        <v>153</v>
      </c>
      <c r="C142" s="52" t="s">
        <v>158</v>
      </c>
      <c r="D142" s="53">
        <v>400</v>
      </c>
      <c r="E142" s="53"/>
      <c r="F142" s="53">
        <v>184.39999389648437</v>
      </c>
    </row>
    <row r="143" spans="2:6">
      <c r="B143" s="52" t="s">
        <v>155</v>
      </c>
      <c r="C143" s="52" t="s">
        <v>160</v>
      </c>
      <c r="D143" s="53">
        <v>0</v>
      </c>
      <c r="E143" s="53"/>
      <c r="F143" s="53">
        <v>0</v>
      </c>
    </row>
    <row r="144" spans="2:6" ht="25.5">
      <c r="B144" s="52" t="s">
        <v>170</v>
      </c>
      <c r="C144" s="52"/>
      <c r="D144" s="53"/>
      <c r="E144" s="53" t="s">
        <v>152</v>
      </c>
      <c r="F144" s="53"/>
    </row>
    <row r="145" spans="2:6">
      <c r="B145" s="52" t="s">
        <v>153</v>
      </c>
      <c r="C145" s="52" t="s">
        <v>171</v>
      </c>
      <c r="D145" s="53">
        <v>250</v>
      </c>
      <c r="E145" s="53"/>
      <c r="F145" s="53">
        <v>222.5</v>
      </c>
    </row>
    <row r="146" spans="2:6">
      <c r="B146" s="52" t="s">
        <v>155</v>
      </c>
      <c r="C146" s="52" t="s">
        <v>171</v>
      </c>
      <c r="D146" s="53">
        <v>250</v>
      </c>
      <c r="E146" s="53"/>
      <c r="F146" s="53">
        <v>97.099998474121094</v>
      </c>
    </row>
    <row r="147" spans="2:6" ht="25.5">
      <c r="B147" s="52" t="s">
        <v>172</v>
      </c>
      <c r="C147" s="52"/>
      <c r="D147" s="53"/>
      <c r="E147" s="53" t="s">
        <v>152</v>
      </c>
      <c r="F147" s="53"/>
    </row>
    <row r="148" spans="2:6">
      <c r="B148" s="52" t="s">
        <v>153</v>
      </c>
      <c r="C148" s="52" t="s">
        <v>162</v>
      </c>
      <c r="D148" s="53">
        <v>400</v>
      </c>
      <c r="E148" s="53"/>
      <c r="F148" s="53">
        <v>172.52000427246094</v>
      </c>
    </row>
    <row r="149" spans="2:6">
      <c r="B149" s="52" t="s">
        <v>155</v>
      </c>
      <c r="C149" s="52" t="s">
        <v>158</v>
      </c>
      <c r="D149" s="53">
        <v>400</v>
      </c>
      <c r="E149" s="53"/>
      <c r="F149" s="53">
        <v>356</v>
      </c>
    </row>
    <row r="150" spans="2:6" ht="25.5">
      <c r="B150" s="52" t="s">
        <v>173</v>
      </c>
      <c r="C150" s="52"/>
      <c r="D150" s="53"/>
      <c r="E150" s="53" t="s">
        <v>152</v>
      </c>
      <c r="F150" s="53"/>
    </row>
    <row r="151" spans="2:6">
      <c r="B151" s="52" t="s">
        <v>153</v>
      </c>
      <c r="C151" s="52" t="s">
        <v>158</v>
      </c>
      <c r="D151" s="53">
        <v>400</v>
      </c>
      <c r="E151" s="53"/>
      <c r="F151" s="53">
        <v>174.5</v>
      </c>
    </row>
    <row r="152" spans="2:6" ht="25.5">
      <c r="B152" s="52" t="s">
        <v>174</v>
      </c>
      <c r="C152" s="52"/>
      <c r="D152" s="53"/>
      <c r="E152" s="53" t="s">
        <v>152</v>
      </c>
      <c r="F152" s="53"/>
    </row>
    <row r="153" spans="2:6">
      <c r="B153" s="52" t="s">
        <v>155</v>
      </c>
      <c r="C153" s="52" t="s">
        <v>158</v>
      </c>
      <c r="D153" s="53">
        <v>250</v>
      </c>
      <c r="E153" s="53"/>
      <c r="F153" s="53">
        <v>159.80000305175781</v>
      </c>
    </row>
    <row r="154" spans="2:6" ht="25.5">
      <c r="B154" s="52" t="s">
        <v>175</v>
      </c>
      <c r="C154" s="52"/>
      <c r="D154" s="53"/>
      <c r="E154" s="53" t="s">
        <v>152</v>
      </c>
      <c r="F154" s="53"/>
    </row>
    <row r="155" spans="2:6">
      <c r="B155" s="52" t="s">
        <v>153</v>
      </c>
      <c r="C155" s="52" t="s">
        <v>158</v>
      </c>
      <c r="D155" s="53">
        <v>400</v>
      </c>
      <c r="E155" s="53"/>
      <c r="F155" s="53">
        <v>280.10000610351562</v>
      </c>
    </row>
    <row r="156" spans="2:6" ht="25.5">
      <c r="B156" s="52" t="s">
        <v>176</v>
      </c>
      <c r="C156" s="52"/>
      <c r="D156" s="53"/>
      <c r="E156" s="53" t="s">
        <v>152</v>
      </c>
      <c r="F156" s="53"/>
    </row>
    <row r="157" spans="2:6">
      <c r="B157" s="52" t="s">
        <v>153</v>
      </c>
      <c r="C157" s="52" t="s">
        <v>158</v>
      </c>
      <c r="D157" s="53">
        <v>400</v>
      </c>
      <c r="E157" s="53"/>
      <c r="F157" s="53">
        <v>280.10000610351562</v>
      </c>
    </row>
    <row r="158" spans="2:6">
      <c r="B158" s="52" t="s">
        <v>155</v>
      </c>
      <c r="C158" s="52" t="s">
        <v>171</v>
      </c>
      <c r="D158" s="53">
        <v>630</v>
      </c>
      <c r="E158" s="53"/>
      <c r="F158" s="53">
        <v>164.69999694824219</v>
      </c>
    </row>
    <row r="159" spans="2:6">
      <c r="B159" s="52" t="s">
        <v>177</v>
      </c>
      <c r="C159" s="52"/>
      <c r="D159" s="53"/>
      <c r="E159" s="53"/>
      <c r="F159" s="53"/>
    </row>
    <row r="160" spans="2:6">
      <c r="B160" s="52" t="s">
        <v>153</v>
      </c>
      <c r="C160" s="52" t="s">
        <v>158</v>
      </c>
      <c r="D160" s="53">
        <v>630</v>
      </c>
      <c r="E160" s="53"/>
      <c r="F160" s="53">
        <v>560.70001220703125</v>
      </c>
    </row>
    <row r="161" spans="2:6">
      <c r="B161" s="52" t="s">
        <v>155</v>
      </c>
      <c r="C161" s="52" t="s">
        <v>158</v>
      </c>
      <c r="D161" s="53">
        <v>630</v>
      </c>
      <c r="E161" s="53"/>
      <c r="F161" s="53">
        <v>461.70001220703125</v>
      </c>
    </row>
    <row r="162" spans="2:6">
      <c r="B162" s="52" t="s">
        <v>178</v>
      </c>
      <c r="C162" s="52"/>
      <c r="D162" s="53"/>
      <c r="E162" s="53"/>
      <c r="F162" s="53"/>
    </row>
    <row r="163" spans="2:6">
      <c r="B163" s="52" t="s">
        <v>153</v>
      </c>
      <c r="C163" s="52" t="s">
        <v>160</v>
      </c>
      <c r="D163" s="53">
        <v>0</v>
      </c>
      <c r="E163" s="53"/>
      <c r="F163" s="53">
        <v>0</v>
      </c>
    </row>
    <row r="164" spans="2:6">
      <c r="B164" s="52" t="s">
        <v>155</v>
      </c>
      <c r="C164" s="52" t="s">
        <v>160</v>
      </c>
      <c r="D164" s="53">
        <v>0</v>
      </c>
      <c r="E164" s="53"/>
      <c r="F164" s="53">
        <v>-10.560000419616699</v>
      </c>
    </row>
    <row r="165" spans="2:6" ht="25.5">
      <c r="B165" s="52" t="s">
        <v>179</v>
      </c>
      <c r="C165" s="52"/>
      <c r="D165" s="53"/>
      <c r="E165" s="53" t="s">
        <v>152</v>
      </c>
      <c r="F165" s="53"/>
    </row>
    <row r="166" spans="2:6">
      <c r="B166" s="52" t="s">
        <v>153</v>
      </c>
      <c r="C166" s="52" t="s">
        <v>158</v>
      </c>
      <c r="D166" s="53">
        <v>400</v>
      </c>
      <c r="E166" s="53"/>
      <c r="F166" s="53">
        <v>356</v>
      </c>
    </row>
    <row r="167" spans="2:6">
      <c r="B167" s="52" t="s">
        <v>155</v>
      </c>
      <c r="C167" s="52" t="s">
        <v>158</v>
      </c>
      <c r="D167" s="53">
        <v>400</v>
      </c>
      <c r="E167" s="53"/>
      <c r="F167" s="53">
        <v>167.24000549316406</v>
      </c>
    </row>
    <row r="168" spans="2:6" ht="25.5">
      <c r="B168" s="52" t="s">
        <v>180</v>
      </c>
      <c r="C168" s="52"/>
      <c r="D168" s="53"/>
      <c r="E168" s="53" t="s">
        <v>152</v>
      </c>
      <c r="F168" s="53"/>
    </row>
    <row r="169" spans="2:6">
      <c r="B169" s="52" t="s">
        <v>153</v>
      </c>
      <c r="C169" s="52" t="s">
        <v>158</v>
      </c>
      <c r="D169" s="53">
        <v>400</v>
      </c>
      <c r="E169" s="53"/>
      <c r="F169" s="53">
        <v>-66.399993896484375</v>
      </c>
    </row>
    <row r="170" spans="2:6">
      <c r="B170" s="52" t="s">
        <v>155</v>
      </c>
      <c r="C170" s="52" t="s">
        <v>171</v>
      </c>
      <c r="D170" s="53">
        <v>400</v>
      </c>
      <c r="E170" s="53"/>
      <c r="F170" s="53">
        <v>257</v>
      </c>
    </row>
    <row r="171" spans="2:6" ht="25.5">
      <c r="B171" s="52" t="s">
        <v>181</v>
      </c>
      <c r="C171" s="52"/>
      <c r="D171" s="53"/>
      <c r="E171" s="53" t="s">
        <v>152</v>
      </c>
      <c r="F171" s="53"/>
    </row>
    <row r="172" spans="2:6">
      <c r="B172" s="52" t="s">
        <v>153</v>
      </c>
      <c r="C172" s="52" t="s">
        <v>158</v>
      </c>
      <c r="D172" s="53">
        <v>400</v>
      </c>
      <c r="E172" s="53"/>
      <c r="F172" s="53">
        <v>301.22000122070313</v>
      </c>
    </row>
    <row r="173" spans="2:6">
      <c r="B173" s="52" t="s">
        <v>155</v>
      </c>
      <c r="C173" s="52" t="s">
        <v>158</v>
      </c>
      <c r="D173" s="53">
        <v>630</v>
      </c>
      <c r="E173" s="53"/>
      <c r="F173" s="53">
        <v>402.30001831054687</v>
      </c>
    </row>
    <row r="174" spans="2:6" ht="25.5">
      <c r="B174" s="52" t="s">
        <v>182</v>
      </c>
      <c r="C174" s="52"/>
      <c r="D174" s="53"/>
      <c r="E174" s="53" t="s">
        <v>152</v>
      </c>
      <c r="F174" s="53"/>
    </row>
    <row r="175" spans="2:6" ht="25.5">
      <c r="B175" s="52" t="s">
        <v>183</v>
      </c>
      <c r="C175" s="52"/>
      <c r="D175" s="53"/>
      <c r="E175" s="53" t="s">
        <v>152</v>
      </c>
      <c r="F175" s="53"/>
    </row>
    <row r="176" spans="2:6">
      <c r="B176" s="52" t="s">
        <v>153</v>
      </c>
      <c r="C176" s="52" t="s">
        <v>158</v>
      </c>
      <c r="D176" s="53">
        <v>630</v>
      </c>
      <c r="E176" s="53"/>
      <c r="F176" s="53">
        <v>370.6199951171875</v>
      </c>
    </row>
    <row r="177" spans="2:6">
      <c r="B177" s="52" t="s">
        <v>155</v>
      </c>
      <c r="C177" s="52" t="s">
        <v>158</v>
      </c>
      <c r="D177" s="53">
        <v>630</v>
      </c>
      <c r="E177" s="53"/>
      <c r="F177" s="53">
        <v>433.98001098632812</v>
      </c>
    </row>
    <row r="178" spans="2:6" ht="25.5">
      <c r="B178" s="52" t="s">
        <v>184</v>
      </c>
      <c r="C178" s="52"/>
      <c r="D178" s="53"/>
      <c r="E178" s="53" t="s">
        <v>152</v>
      </c>
      <c r="F178" s="53"/>
    </row>
    <row r="179" spans="2:6">
      <c r="B179" s="52" t="s">
        <v>153</v>
      </c>
      <c r="C179" s="52" t="s">
        <v>158</v>
      </c>
      <c r="D179" s="53">
        <v>320</v>
      </c>
      <c r="E179" s="53"/>
      <c r="F179" s="53">
        <v>215.5</v>
      </c>
    </row>
    <row r="180" spans="2:6">
      <c r="B180" s="52" t="s">
        <v>155</v>
      </c>
      <c r="C180" s="52" t="s">
        <v>158</v>
      </c>
      <c r="D180" s="53">
        <v>320</v>
      </c>
      <c r="E180" s="53"/>
      <c r="F180" s="53">
        <v>225.39999389648437</v>
      </c>
    </row>
    <row r="181" spans="2:6" ht="25.5">
      <c r="B181" s="52" t="s">
        <v>185</v>
      </c>
      <c r="C181" s="52"/>
      <c r="D181" s="53"/>
      <c r="E181" s="53" t="s">
        <v>152</v>
      </c>
      <c r="F181" s="53"/>
    </row>
    <row r="182" spans="2:6">
      <c r="B182" s="52" t="s">
        <v>153</v>
      </c>
      <c r="C182" s="52" t="s">
        <v>186</v>
      </c>
      <c r="D182" s="53">
        <v>0</v>
      </c>
      <c r="E182" s="53"/>
      <c r="F182" s="53">
        <v>0</v>
      </c>
    </row>
    <row r="183" spans="2:6">
      <c r="B183" s="52" t="s">
        <v>155</v>
      </c>
      <c r="C183" s="52" t="s">
        <v>171</v>
      </c>
      <c r="D183" s="53">
        <v>160</v>
      </c>
      <c r="E183" s="53"/>
      <c r="F183" s="53">
        <v>79.699996948242187</v>
      </c>
    </row>
    <row r="184" spans="2:6" ht="25.5">
      <c r="B184" s="52" t="s">
        <v>187</v>
      </c>
      <c r="C184" s="52"/>
      <c r="D184" s="53"/>
      <c r="E184" s="53" t="s">
        <v>152</v>
      </c>
      <c r="F184" s="53"/>
    </row>
    <row r="185" spans="2:6" ht="25.5">
      <c r="B185" s="52" t="s">
        <v>188</v>
      </c>
      <c r="C185" s="52"/>
      <c r="D185" s="53"/>
      <c r="E185" s="53" t="s">
        <v>152</v>
      </c>
      <c r="F185" s="53"/>
    </row>
    <row r="186" spans="2:6">
      <c r="B186" s="52" t="s">
        <v>153</v>
      </c>
      <c r="C186" s="52" t="s">
        <v>171</v>
      </c>
      <c r="D186" s="53">
        <v>400</v>
      </c>
      <c r="E186" s="53"/>
      <c r="F186" s="53">
        <v>296.60000610351562</v>
      </c>
    </row>
    <row r="187" spans="2:6">
      <c r="B187" s="52" t="s">
        <v>155</v>
      </c>
      <c r="C187" s="52" t="s">
        <v>171</v>
      </c>
      <c r="D187" s="53">
        <v>400</v>
      </c>
      <c r="E187" s="53"/>
      <c r="F187" s="53">
        <v>217.39999389648437</v>
      </c>
    </row>
    <row r="188" spans="2:6" ht="25.5">
      <c r="B188" s="52" t="s">
        <v>189</v>
      </c>
      <c r="C188" s="52"/>
      <c r="D188" s="53"/>
      <c r="E188" s="53" t="s">
        <v>152</v>
      </c>
      <c r="F188" s="53"/>
    </row>
    <row r="189" spans="2:6">
      <c r="B189" s="52" t="s">
        <v>153</v>
      </c>
      <c r="C189" s="52" t="s">
        <v>190</v>
      </c>
      <c r="D189" s="53">
        <v>100</v>
      </c>
      <c r="E189" s="53"/>
      <c r="F189" s="53">
        <v>52.700000762939453</v>
      </c>
    </row>
    <row r="190" spans="2:6">
      <c r="B190" s="52" t="s">
        <v>155</v>
      </c>
      <c r="C190" s="52"/>
      <c r="D190" s="53">
        <v>0</v>
      </c>
      <c r="E190" s="53"/>
      <c r="F190" s="53">
        <v>0</v>
      </c>
    </row>
    <row r="191" spans="2:6" ht="25.5">
      <c r="B191" s="52" t="s">
        <v>191</v>
      </c>
      <c r="C191" s="52"/>
      <c r="D191" s="53"/>
      <c r="E191" s="53" t="s">
        <v>152</v>
      </c>
      <c r="F191" s="53"/>
    </row>
    <row r="192" spans="2:6">
      <c r="B192" s="52" t="s">
        <v>153</v>
      </c>
      <c r="C192" s="52" t="s">
        <v>158</v>
      </c>
      <c r="D192" s="53">
        <v>100</v>
      </c>
      <c r="E192" s="53"/>
      <c r="F192" s="53">
        <v>77.120002746582031</v>
      </c>
    </row>
    <row r="193" spans="2:6" ht="25.5">
      <c r="B193" s="52" t="s">
        <v>192</v>
      </c>
      <c r="C193" s="52"/>
      <c r="D193" s="53"/>
      <c r="E193" s="53" t="s">
        <v>152</v>
      </c>
      <c r="F193" s="53"/>
    </row>
    <row r="194" spans="2:6">
      <c r="B194" s="52" t="s">
        <v>153</v>
      </c>
      <c r="C194" s="52" t="s">
        <v>171</v>
      </c>
      <c r="D194" s="53">
        <v>250</v>
      </c>
      <c r="E194" s="53"/>
      <c r="F194" s="53">
        <v>211.27999877929687</v>
      </c>
    </row>
    <row r="195" spans="2:6" ht="25.5">
      <c r="B195" s="52" t="s">
        <v>193</v>
      </c>
      <c r="C195" s="52"/>
      <c r="D195" s="53"/>
      <c r="E195" s="53" t="s">
        <v>152</v>
      </c>
      <c r="F195" s="53"/>
    </row>
    <row r="196" spans="2:6">
      <c r="B196" s="52" t="s">
        <v>153</v>
      </c>
      <c r="C196" s="52" t="s">
        <v>158</v>
      </c>
      <c r="D196" s="53">
        <v>63</v>
      </c>
      <c r="E196" s="53"/>
      <c r="F196" s="53">
        <v>46.170001983642578</v>
      </c>
    </row>
    <row r="197" spans="2:6">
      <c r="B197" s="52" t="s">
        <v>153</v>
      </c>
      <c r="C197" s="52"/>
      <c r="D197" s="53">
        <v>0</v>
      </c>
      <c r="E197" s="53"/>
      <c r="F197" s="53">
        <v>-127.68000030517578</v>
      </c>
    </row>
    <row r="198" spans="2:6" ht="25.5">
      <c r="B198" s="52" t="s">
        <v>194</v>
      </c>
      <c r="C198" s="52"/>
      <c r="D198" s="53"/>
      <c r="E198" s="53" t="s">
        <v>152</v>
      </c>
      <c r="F198" s="53"/>
    </row>
    <row r="199" spans="2:6" ht="25.5">
      <c r="B199" s="52" t="s">
        <v>153</v>
      </c>
      <c r="C199" s="52" t="s">
        <v>167</v>
      </c>
      <c r="D199" s="53">
        <v>0</v>
      </c>
      <c r="E199" s="53"/>
      <c r="F199" s="53">
        <v>-72.599998474121094</v>
      </c>
    </row>
    <row r="200" spans="2:6">
      <c r="B200" s="52" t="s">
        <v>195</v>
      </c>
      <c r="C200" s="52"/>
      <c r="D200" s="53"/>
      <c r="E200" s="53"/>
      <c r="F200" s="53"/>
    </row>
    <row r="201" spans="2:6">
      <c r="B201" s="52" t="s">
        <v>196</v>
      </c>
      <c r="C201" s="52"/>
      <c r="D201" s="53"/>
      <c r="E201" s="53"/>
      <c r="F201" s="53"/>
    </row>
    <row r="202" spans="2:6">
      <c r="B202" s="52" t="s">
        <v>153</v>
      </c>
      <c r="C202" s="52" t="s">
        <v>158</v>
      </c>
      <c r="D202" s="53">
        <v>630</v>
      </c>
      <c r="E202" s="53"/>
      <c r="F202" s="53">
        <v>560.70001220703125</v>
      </c>
    </row>
    <row r="203" spans="2:6">
      <c r="B203" s="52" t="s">
        <v>155</v>
      </c>
      <c r="C203" s="52" t="s">
        <v>158</v>
      </c>
      <c r="D203" s="53">
        <v>630</v>
      </c>
      <c r="E203" s="53"/>
      <c r="F203" s="53">
        <v>521.0999755859375</v>
      </c>
    </row>
    <row r="204" spans="2:6">
      <c r="B204" s="52" t="s">
        <v>197</v>
      </c>
      <c r="C204" s="52"/>
      <c r="D204" s="53"/>
      <c r="E204" s="53"/>
      <c r="F204" s="53"/>
    </row>
    <row r="205" spans="2:6">
      <c r="B205" s="52" t="s">
        <v>198</v>
      </c>
      <c r="C205" s="52"/>
      <c r="D205" s="53"/>
      <c r="E205" s="53"/>
      <c r="F205" s="53"/>
    </row>
    <row r="206" spans="2:6">
      <c r="B206" s="52" t="s">
        <v>153</v>
      </c>
      <c r="C206" s="52" t="s">
        <v>199</v>
      </c>
      <c r="D206" s="53">
        <v>10</v>
      </c>
      <c r="E206" s="53"/>
      <c r="F206" s="53">
        <v>8.8999996185302734</v>
      </c>
    </row>
    <row r="207" spans="2:6">
      <c r="B207" s="52" t="s">
        <v>200</v>
      </c>
      <c r="C207" s="52"/>
      <c r="D207" s="53"/>
      <c r="E207" s="53"/>
      <c r="F207" s="53"/>
    </row>
    <row r="208" spans="2:6">
      <c r="B208" s="52" t="s">
        <v>153</v>
      </c>
      <c r="C208" s="52"/>
      <c r="D208" s="53">
        <v>630</v>
      </c>
      <c r="E208" s="53"/>
      <c r="F208" s="53">
        <v>560.70001220703125</v>
      </c>
    </row>
    <row r="209" spans="2:6">
      <c r="B209" s="52" t="s">
        <v>155</v>
      </c>
      <c r="C209" s="52"/>
      <c r="D209" s="53">
        <v>630</v>
      </c>
      <c r="E209" s="53"/>
      <c r="F209" s="53">
        <v>560.70001220703125</v>
      </c>
    </row>
    <row r="210" spans="2:6">
      <c r="B210" s="52" t="s">
        <v>201</v>
      </c>
      <c r="C210" s="52"/>
      <c r="D210" s="53"/>
      <c r="E210" s="53"/>
      <c r="F210" s="53"/>
    </row>
    <row r="211" spans="2:6">
      <c r="B211" s="52" t="s">
        <v>153</v>
      </c>
      <c r="C211" s="52" t="s">
        <v>158</v>
      </c>
      <c r="D211" s="53">
        <v>0</v>
      </c>
      <c r="E211" s="53"/>
      <c r="F211" s="53">
        <v>0</v>
      </c>
    </row>
    <row r="212" spans="2:6">
      <c r="B212" s="52" t="s">
        <v>202</v>
      </c>
      <c r="C212" s="52"/>
      <c r="D212" s="53"/>
      <c r="E212" s="53"/>
      <c r="F212" s="53"/>
    </row>
    <row r="213" spans="2:6">
      <c r="B213" s="52" t="s">
        <v>153</v>
      </c>
      <c r="C213" s="52"/>
      <c r="D213" s="53">
        <v>63</v>
      </c>
      <c r="E213" s="53"/>
      <c r="F213" s="53">
        <v>56.069999694824219</v>
      </c>
    </row>
    <row r="214" spans="2:6">
      <c r="B214" s="52" t="s">
        <v>203</v>
      </c>
      <c r="C214" s="52"/>
      <c r="D214" s="53"/>
      <c r="E214" s="53"/>
      <c r="F214" s="53"/>
    </row>
    <row r="215" spans="2:6">
      <c r="B215" s="52" t="s">
        <v>153</v>
      </c>
      <c r="C215" s="52" t="s">
        <v>158</v>
      </c>
      <c r="D215" s="53">
        <v>63</v>
      </c>
      <c r="E215" s="53"/>
      <c r="F215" s="53">
        <v>46.170001983642578</v>
      </c>
    </row>
    <row r="216" spans="2:6">
      <c r="B216" s="52" t="s">
        <v>204</v>
      </c>
      <c r="C216" s="52"/>
      <c r="D216" s="53"/>
      <c r="E216" s="53"/>
      <c r="F216" s="53"/>
    </row>
    <row r="217" spans="2:6">
      <c r="B217" s="52" t="s">
        <v>153</v>
      </c>
      <c r="C217" s="52" t="s">
        <v>158</v>
      </c>
      <c r="D217" s="53">
        <v>630</v>
      </c>
      <c r="E217" s="53"/>
      <c r="F217" s="53">
        <v>491.39999389648437</v>
      </c>
    </row>
    <row r="218" spans="2:6">
      <c r="B218" s="52" t="s">
        <v>155</v>
      </c>
      <c r="C218" s="52" t="s">
        <v>158</v>
      </c>
      <c r="D218" s="53">
        <v>630</v>
      </c>
      <c r="E218" s="53"/>
      <c r="F218" s="53">
        <v>560.70001220703125</v>
      </c>
    </row>
    <row r="219" spans="2:6">
      <c r="B219" s="52" t="s">
        <v>205</v>
      </c>
      <c r="C219" s="52"/>
      <c r="D219" s="53"/>
      <c r="E219" s="53"/>
      <c r="F219" s="53"/>
    </row>
    <row r="220" spans="2:6">
      <c r="B220" s="52" t="s">
        <v>153</v>
      </c>
      <c r="C220" s="52" t="s">
        <v>158</v>
      </c>
      <c r="D220" s="53">
        <v>630</v>
      </c>
      <c r="E220" s="53"/>
      <c r="F220" s="53">
        <v>560.70001220703125</v>
      </c>
    </row>
    <row r="221" spans="2:6">
      <c r="B221" s="52" t="s">
        <v>155</v>
      </c>
      <c r="C221" s="52" t="s">
        <v>158</v>
      </c>
      <c r="D221" s="53">
        <v>630</v>
      </c>
      <c r="E221" s="53"/>
      <c r="F221" s="53">
        <v>560.70001220703125</v>
      </c>
    </row>
    <row r="222" spans="2:6">
      <c r="B222" s="52" t="s">
        <v>206</v>
      </c>
      <c r="C222" s="52"/>
      <c r="D222" s="53"/>
      <c r="E222" s="53"/>
      <c r="F222" s="53"/>
    </row>
    <row r="223" spans="2:6">
      <c r="B223" s="52" t="s">
        <v>153</v>
      </c>
      <c r="C223" s="52" t="s">
        <v>158</v>
      </c>
      <c r="D223" s="53">
        <v>400</v>
      </c>
      <c r="E223" s="53"/>
      <c r="F223" s="53">
        <v>356</v>
      </c>
    </row>
    <row r="224" spans="2:6">
      <c r="B224" s="52" t="s">
        <v>155</v>
      </c>
      <c r="C224" s="52" t="s">
        <v>158</v>
      </c>
      <c r="D224" s="53">
        <v>400</v>
      </c>
      <c r="E224" s="53"/>
      <c r="F224" s="53">
        <v>217.39999389648437</v>
      </c>
    </row>
    <row r="225" spans="2:6">
      <c r="B225" s="52" t="s">
        <v>207</v>
      </c>
      <c r="C225" s="52"/>
      <c r="D225" s="53"/>
      <c r="E225" s="53"/>
      <c r="F225" s="53"/>
    </row>
    <row r="226" spans="2:6">
      <c r="B226" s="52" t="s">
        <v>153</v>
      </c>
      <c r="C226" s="52" t="s">
        <v>158</v>
      </c>
      <c r="D226" s="53">
        <v>400</v>
      </c>
      <c r="E226" s="53"/>
      <c r="F226" s="53">
        <v>356</v>
      </c>
    </row>
    <row r="227" spans="2:6">
      <c r="B227" s="52" t="s">
        <v>155</v>
      </c>
      <c r="C227" s="52" t="s">
        <v>171</v>
      </c>
      <c r="D227" s="53">
        <v>400</v>
      </c>
      <c r="E227" s="53"/>
      <c r="F227" s="53">
        <v>306.5</v>
      </c>
    </row>
    <row r="228" spans="2:6">
      <c r="B228" s="52" t="s">
        <v>157</v>
      </c>
      <c r="C228" s="52" t="s">
        <v>171</v>
      </c>
      <c r="D228" s="53">
        <v>630</v>
      </c>
      <c r="E228" s="53"/>
      <c r="F228" s="53">
        <v>560.70001220703125</v>
      </c>
    </row>
    <row r="229" spans="2:6">
      <c r="B229" s="52" t="s">
        <v>208</v>
      </c>
      <c r="C229" s="52"/>
      <c r="D229" s="53"/>
      <c r="E229" s="53"/>
      <c r="F229" s="53"/>
    </row>
    <row r="230" spans="2:6">
      <c r="B230" s="52" t="s">
        <v>153</v>
      </c>
      <c r="C230" s="52" t="s">
        <v>158</v>
      </c>
      <c r="D230" s="53">
        <v>0</v>
      </c>
      <c r="E230" s="53"/>
      <c r="F230" s="53">
        <v>-158.39999389648437</v>
      </c>
    </row>
    <row r="231" spans="2:6">
      <c r="B231" s="52" t="s">
        <v>209</v>
      </c>
      <c r="C231" s="52"/>
      <c r="D231" s="53"/>
      <c r="E231" s="53"/>
      <c r="F231" s="53"/>
    </row>
    <row r="232" spans="2:6">
      <c r="B232" s="52" t="s">
        <v>153</v>
      </c>
      <c r="C232" s="52" t="s">
        <v>158</v>
      </c>
      <c r="D232" s="53">
        <v>400</v>
      </c>
      <c r="E232" s="53"/>
      <c r="F232" s="53">
        <v>356</v>
      </c>
    </row>
    <row r="233" spans="2:6">
      <c r="B233" s="52" t="s">
        <v>155</v>
      </c>
      <c r="C233" s="52" t="s">
        <v>158</v>
      </c>
      <c r="D233" s="53">
        <v>400</v>
      </c>
      <c r="E233" s="53"/>
      <c r="F233" s="53">
        <v>356</v>
      </c>
    </row>
    <row r="234" spans="2:6" ht="25.5">
      <c r="B234" s="52" t="s">
        <v>210</v>
      </c>
      <c r="C234" s="52"/>
      <c r="D234" s="53"/>
      <c r="E234" s="53" t="s">
        <v>152</v>
      </c>
      <c r="F234" s="53"/>
    </row>
    <row r="235" spans="2:6">
      <c r="B235" s="52" t="s">
        <v>153</v>
      </c>
      <c r="C235" s="52" t="s">
        <v>158</v>
      </c>
      <c r="D235" s="53">
        <v>630</v>
      </c>
      <c r="E235" s="53"/>
      <c r="F235" s="53">
        <v>504.60000610351562</v>
      </c>
    </row>
    <row r="236" spans="2:6">
      <c r="B236" s="52" t="s">
        <v>155</v>
      </c>
      <c r="C236" s="52" t="s">
        <v>158</v>
      </c>
      <c r="D236" s="53">
        <v>630</v>
      </c>
      <c r="E236" s="53"/>
      <c r="F236" s="53">
        <v>316.5</v>
      </c>
    </row>
    <row r="237" spans="2:6" ht="25.5">
      <c r="B237" s="52" t="s">
        <v>211</v>
      </c>
      <c r="C237" s="52"/>
      <c r="D237" s="53"/>
      <c r="E237" s="53" t="s">
        <v>152</v>
      </c>
      <c r="F237" s="53"/>
    </row>
    <row r="238" spans="2:6">
      <c r="B238" s="52" t="s">
        <v>153</v>
      </c>
      <c r="C238" s="52" t="s">
        <v>158</v>
      </c>
      <c r="D238" s="53">
        <v>630</v>
      </c>
      <c r="E238" s="53"/>
      <c r="F238" s="53">
        <v>445.86001586914062</v>
      </c>
    </row>
    <row r="239" spans="2:6">
      <c r="B239" s="52" t="s">
        <v>155</v>
      </c>
      <c r="C239" s="52" t="s">
        <v>171</v>
      </c>
      <c r="D239" s="53">
        <v>630</v>
      </c>
      <c r="E239" s="53"/>
      <c r="F239" s="53">
        <v>504.60000610351562</v>
      </c>
    </row>
    <row r="240" spans="2:6" ht="25.5">
      <c r="B240" s="52" t="s">
        <v>212</v>
      </c>
      <c r="C240" s="52"/>
      <c r="D240" s="53"/>
      <c r="E240" s="53" t="s">
        <v>152</v>
      </c>
      <c r="F240" s="53"/>
    </row>
    <row r="241" spans="2:6">
      <c r="B241" s="52" t="s">
        <v>153</v>
      </c>
      <c r="C241" s="52" t="s">
        <v>213</v>
      </c>
      <c r="D241" s="53">
        <v>315</v>
      </c>
      <c r="E241" s="53"/>
      <c r="F241" s="53">
        <v>216.33000183105469</v>
      </c>
    </row>
    <row r="242" spans="2:6" ht="25.5">
      <c r="B242" s="52" t="s">
        <v>214</v>
      </c>
      <c r="C242" s="52"/>
      <c r="D242" s="53"/>
      <c r="E242" s="53" t="s">
        <v>152</v>
      </c>
      <c r="F242" s="53"/>
    </row>
    <row r="243" spans="2:6">
      <c r="B243" s="52" t="s">
        <v>153</v>
      </c>
      <c r="C243" s="52" t="s">
        <v>158</v>
      </c>
      <c r="D243" s="53">
        <v>250</v>
      </c>
      <c r="E243" s="53"/>
      <c r="F243" s="53">
        <v>118.87999725341797</v>
      </c>
    </row>
    <row r="244" spans="2:6">
      <c r="B244" s="52" t="s">
        <v>155</v>
      </c>
      <c r="C244" s="52" t="s">
        <v>171</v>
      </c>
      <c r="D244" s="53">
        <v>400</v>
      </c>
      <c r="E244" s="53"/>
      <c r="F244" s="53">
        <v>309.79998779296875</v>
      </c>
    </row>
    <row r="245" spans="2:6" ht="25.5">
      <c r="B245" s="52" t="s">
        <v>215</v>
      </c>
      <c r="C245" s="52"/>
      <c r="D245" s="53"/>
      <c r="E245" s="53" t="s">
        <v>152</v>
      </c>
      <c r="F245" s="53"/>
    </row>
    <row r="246" spans="2:6">
      <c r="B246" s="52" t="s">
        <v>153</v>
      </c>
      <c r="C246" s="52" t="s">
        <v>213</v>
      </c>
      <c r="D246" s="53">
        <v>315</v>
      </c>
      <c r="E246" s="53"/>
      <c r="F246" s="53">
        <v>178.05000305175781</v>
      </c>
    </row>
    <row r="247" spans="2:6" ht="25.5">
      <c r="B247" s="52" t="s">
        <v>216</v>
      </c>
      <c r="C247" s="52"/>
      <c r="D247" s="53"/>
      <c r="E247" s="53" t="s">
        <v>152</v>
      </c>
      <c r="F247" s="53"/>
    </row>
    <row r="248" spans="2:6">
      <c r="B248" s="52" t="s">
        <v>153</v>
      </c>
      <c r="C248" s="52" t="s">
        <v>158</v>
      </c>
      <c r="D248" s="53">
        <v>630</v>
      </c>
      <c r="E248" s="53"/>
      <c r="F248" s="53">
        <v>326.39999389648437</v>
      </c>
    </row>
    <row r="249" spans="2:6">
      <c r="B249" s="52" t="s">
        <v>155</v>
      </c>
      <c r="C249" s="52" t="s">
        <v>158</v>
      </c>
      <c r="D249" s="53">
        <v>630</v>
      </c>
      <c r="E249" s="53"/>
      <c r="F249" s="53">
        <v>326.39999389648437</v>
      </c>
    </row>
    <row r="250" spans="2:6" ht="25.5">
      <c r="B250" s="52" t="s">
        <v>217</v>
      </c>
      <c r="C250" s="52"/>
      <c r="D250" s="53"/>
      <c r="E250" s="53" t="s">
        <v>152</v>
      </c>
      <c r="F250" s="53"/>
    </row>
    <row r="251" spans="2:6">
      <c r="B251" s="52" t="s">
        <v>153</v>
      </c>
      <c r="C251" s="52" t="s">
        <v>218</v>
      </c>
      <c r="D251" s="53">
        <v>400</v>
      </c>
      <c r="E251" s="53"/>
      <c r="F251" s="53">
        <v>243.80000305175781</v>
      </c>
    </row>
    <row r="252" spans="2:6">
      <c r="B252" s="52" t="s">
        <v>155</v>
      </c>
      <c r="C252" s="52" t="s">
        <v>158</v>
      </c>
      <c r="D252" s="53">
        <v>320</v>
      </c>
      <c r="E252" s="53"/>
      <c r="F252" s="53">
        <v>284.79998779296875</v>
      </c>
    </row>
    <row r="253" spans="2:6" ht="25.5">
      <c r="B253" s="52" t="s">
        <v>219</v>
      </c>
      <c r="C253" s="52"/>
      <c r="D253" s="53"/>
      <c r="E253" s="53" t="s">
        <v>152</v>
      </c>
      <c r="F253" s="53"/>
    </row>
    <row r="254" spans="2:6">
      <c r="B254" s="52" t="s">
        <v>153</v>
      </c>
      <c r="C254" s="52" t="s">
        <v>158</v>
      </c>
      <c r="D254" s="53">
        <v>400</v>
      </c>
      <c r="E254" s="53"/>
      <c r="F254" s="53">
        <v>356</v>
      </c>
    </row>
    <row r="255" spans="2:6">
      <c r="B255" s="52" t="s">
        <v>155</v>
      </c>
      <c r="C255" s="52" t="s">
        <v>158</v>
      </c>
      <c r="D255" s="53">
        <v>630</v>
      </c>
      <c r="E255" s="53"/>
      <c r="F255" s="53">
        <v>352.1400146484375</v>
      </c>
    </row>
    <row r="256" spans="2:6" ht="25.5">
      <c r="B256" s="52" t="s">
        <v>220</v>
      </c>
      <c r="C256" s="52"/>
      <c r="D256" s="53"/>
      <c r="E256" s="53" t="s">
        <v>152</v>
      </c>
      <c r="F256" s="53"/>
    </row>
    <row r="257" spans="2:6">
      <c r="B257" s="52" t="s">
        <v>153</v>
      </c>
      <c r="C257" s="52"/>
      <c r="D257" s="53">
        <v>400</v>
      </c>
      <c r="E257" s="53"/>
      <c r="F257" s="53">
        <v>356</v>
      </c>
    </row>
    <row r="258" spans="2:6">
      <c r="B258" s="52" t="s">
        <v>155</v>
      </c>
      <c r="C258" s="52"/>
      <c r="D258" s="53">
        <v>400</v>
      </c>
      <c r="E258" s="53"/>
      <c r="F258" s="53">
        <v>356</v>
      </c>
    </row>
    <row r="259" spans="2:6" ht="25.5">
      <c r="B259" s="52" t="s">
        <v>221</v>
      </c>
      <c r="C259" s="52"/>
      <c r="D259" s="53"/>
      <c r="E259" s="53" t="s">
        <v>152</v>
      </c>
      <c r="F259" s="53"/>
    </row>
    <row r="260" spans="2:6">
      <c r="B260" s="52" t="s">
        <v>153</v>
      </c>
      <c r="C260" s="52" t="s">
        <v>171</v>
      </c>
      <c r="D260" s="53">
        <v>400</v>
      </c>
      <c r="E260" s="53"/>
      <c r="F260" s="53">
        <v>237.19999694824219</v>
      </c>
    </row>
    <row r="261" spans="2:6">
      <c r="B261" s="52" t="s">
        <v>155</v>
      </c>
      <c r="C261" s="52" t="s">
        <v>158</v>
      </c>
      <c r="D261" s="53">
        <v>400</v>
      </c>
      <c r="E261" s="53"/>
      <c r="F261" s="53">
        <v>281.41998291015625</v>
      </c>
    </row>
    <row r="262" spans="2:6" ht="25.5">
      <c r="B262" s="52" t="s">
        <v>222</v>
      </c>
      <c r="C262" s="52"/>
      <c r="D262" s="53"/>
      <c r="E262" s="53" t="s">
        <v>152</v>
      </c>
      <c r="F262" s="53"/>
    </row>
    <row r="263" spans="2:6">
      <c r="B263" s="52" t="s">
        <v>153</v>
      </c>
      <c r="C263" s="52" t="s">
        <v>171</v>
      </c>
      <c r="D263" s="53">
        <v>400</v>
      </c>
      <c r="E263" s="53"/>
      <c r="F263" s="53">
        <v>294.6199951171875</v>
      </c>
    </row>
    <row r="264" spans="2:6">
      <c r="B264" s="52" t="s">
        <v>155</v>
      </c>
      <c r="C264" s="52" t="s">
        <v>158</v>
      </c>
      <c r="D264" s="53">
        <v>400</v>
      </c>
      <c r="E264" s="53"/>
      <c r="F264" s="53">
        <v>197.60000610351562</v>
      </c>
    </row>
    <row r="265" spans="2:6" ht="25.5">
      <c r="B265" s="52" t="s">
        <v>223</v>
      </c>
      <c r="C265" s="52"/>
      <c r="D265" s="53"/>
      <c r="E265" s="53" t="s">
        <v>152</v>
      </c>
      <c r="F265" s="53"/>
    </row>
    <row r="266" spans="2:6">
      <c r="B266" s="52" t="s">
        <v>153</v>
      </c>
      <c r="C266" s="52" t="s">
        <v>213</v>
      </c>
      <c r="D266" s="53">
        <v>315</v>
      </c>
      <c r="E266" s="53"/>
      <c r="F266" s="53">
        <v>230.85000610351562</v>
      </c>
    </row>
    <row r="267" spans="2:6">
      <c r="B267" s="52" t="s">
        <v>155</v>
      </c>
      <c r="C267" s="52" t="s">
        <v>224</v>
      </c>
      <c r="D267" s="53">
        <v>320</v>
      </c>
      <c r="E267" s="53"/>
      <c r="F267" s="53">
        <v>152.80000305175781</v>
      </c>
    </row>
    <row r="268" spans="2:6" ht="25.5">
      <c r="B268" s="52" t="s">
        <v>225</v>
      </c>
      <c r="C268" s="52"/>
      <c r="D268" s="53"/>
      <c r="E268" s="53" t="s">
        <v>152</v>
      </c>
      <c r="F268" s="53"/>
    </row>
    <row r="269" spans="2:6">
      <c r="B269" s="52" t="s">
        <v>153</v>
      </c>
      <c r="C269" s="52" t="s">
        <v>158</v>
      </c>
      <c r="D269" s="53">
        <v>630</v>
      </c>
      <c r="E269" s="53"/>
      <c r="F269" s="53">
        <v>560.70001220703125</v>
      </c>
    </row>
    <row r="270" spans="2:6">
      <c r="B270" s="52" t="s">
        <v>155</v>
      </c>
      <c r="C270" s="52" t="s">
        <v>158</v>
      </c>
      <c r="D270" s="53">
        <v>400</v>
      </c>
      <c r="E270" s="53"/>
      <c r="F270" s="53">
        <v>118.39999389648437</v>
      </c>
    </row>
    <row r="271" spans="2:6" ht="25.5">
      <c r="B271" s="52" t="s">
        <v>226</v>
      </c>
      <c r="C271" s="52"/>
      <c r="D271" s="53"/>
      <c r="E271" s="53" t="s">
        <v>152</v>
      </c>
      <c r="F271" s="53"/>
    </row>
    <row r="272" spans="2:6">
      <c r="B272" s="52" t="s">
        <v>153</v>
      </c>
      <c r="C272" s="52" t="s">
        <v>171</v>
      </c>
      <c r="D272" s="53">
        <v>400</v>
      </c>
      <c r="E272" s="53"/>
      <c r="F272" s="53">
        <v>233.89999389648437</v>
      </c>
    </row>
    <row r="273" spans="2:6">
      <c r="B273" s="52" t="s">
        <v>155</v>
      </c>
      <c r="C273" s="52" t="s">
        <v>171</v>
      </c>
      <c r="D273" s="53">
        <v>400</v>
      </c>
      <c r="E273" s="53"/>
      <c r="F273" s="53">
        <v>299.89999389648437</v>
      </c>
    </row>
    <row r="274" spans="2:6" ht="25.5">
      <c r="B274" s="52" t="s">
        <v>227</v>
      </c>
      <c r="C274" s="52"/>
      <c r="D274" s="53"/>
      <c r="E274" s="53" t="s">
        <v>152</v>
      </c>
      <c r="F274" s="53"/>
    </row>
    <row r="275" spans="2:6">
      <c r="B275" s="52" t="s">
        <v>153</v>
      </c>
      <c r="C275" s="52" t="s">
        <v>213</v>
      </c>
      <c r="D275" s="53">
        <v>400</v>
      </c>
      <c r="E275" s="53"/>
      <c r="F275" s="53">
        <v>242.48001098632812</v>
      </c>
    </row>
    <row r="276" spans="2:6" ht="25.5">
      <c r="B276" s="52" t="s">
        <v>228</v>
      </c>
      <c r="C276" s="52"/>
      <c r="D276" s="53"/>
      <c r="E276" s="53" t="s">
        <v>152</v>
      </c>
      <c r="F276" s="53"/>
    </row>
    <row r="277" spans="2:6">
      <c r="B277" s="52" t="s">
        <v>153</v>
      </c>
      <c r="C277" s="52" t="s">
        <v>171</v>
      </c>
      <c r="D277" s="53">
        <v>400</v>
      </c>
      <c r="E277" s="53"/>
      <c r="F277" s="53">
        <v>280.10000610351562</v>
      </c>
    </row>
    <row r="278" spans="2:6">
      <c r="B278" s="52" t="s">
        <v>155</v>
      </c>
      <c r="C278" s="52" t="s">
        <v>171</v>
      </c>
      <c r="D278" s="53">
        <v>400</v>
      </c>
      <c r="E278" s="53"/>
      <c r="F278" s="53">
        <v>257</v>
      </c>
    </row>
    <row r="279" spans="2:6" ht="25.5">
      <c r="B279" s="52" t="s">
        <v>229</v>
      </c>
      <c r="C279" s="52"/>
      <c r="D279" s="53"/>
      <c r="E279" s="53" t="s">
        <v>152</v>
      </c>
      <c r="F279" s="53"/>
    </row>
    <row r="280" spans="2:6">
      <c r="B280" s="52" t="s">
        <v>153</v>
      </c>
      <c r="C280" s="52" t="s">
        <v>230</v>
      </c>
      <c r="D280" s="53">
        <v>630</v>
      </c>
      <c r="E280" s="53"/>
      <c r="F280" s="53">
        <v>336.30001831054687</v>
      </c>
    </row>
    <row r="281" spans="2:6">
      <c r="B281" s="52" t="s">
        <v>155</v>
      </c>
      <c r="C281" s="52" t="s">
        <v>158</v>
      </c>
      <c r="D281" s="53">
        <v>630</v>
      </c>
      <c r="E281" s="53"/>
      <c r="F281" s="53">
        <v>385.80001831054687</v>
      </c>
    </row>
    <row r="282" spans="2:6" ht="25.5">
      <c r="B282" s="52" t="s">
        <v>231</v>
      </c>
      <c r="C282" s="52"/>
      <c r="D282" s="53"/>
      <c r="E282" s="53" t="s">
        <v>152</v>
      </c>
      <c r="F282" s="53"/>
    </row>
    <row r="283" spans="2:6">
      <c r="B283" s="52" t="s">
        <v>153</v>
      </c>
      <c r="C283" s="52" t="s">
        <v>158</v>
      </c>
      <c r="D283" s="53">
        <v>630</v>
      </c>
      <c r="E283" s="53"/>
      <c r="F283" s="53">
        <v>385.80001831054687</v>
      </c>
    </row>
    <row r="284" spans="2:6">
      <c r="B284" s="52" t="s">
        <v>155</v>
      </c>
      <c r="C284" s="52" t="s">
        <v>158</v>
      </c>
      <c r="D284" s="53">
        <v>630</v>
      </c>
      <c r="E284" s="53"/>
      <c r="F284" s="53">
        <v>352.80001831054687</v>
      </c>
    </row>
    <row r="285" spans="2:6" ht="25.5">
      <c r="B285" s="52" t="s">
        <v>232</v>
      </c>
      <c r="C285" s="52"/>
      <c r="D285" s="53"/>
      <c r="E285" s="53" t="s">
        <v>152</v>
      </c>
      <c r="F285" s="53"/>
    </row>
    <row r="286" spans="2:6">
      <c r="B286" s="52" t="s">
        <v>153</v>
      </c>
      <c r="C286" s="52" t="s">
        <v>171</v>
      </c>
      <c r="D286" s="53">
        <v>400</v>
      </c>
      <c r="E286" s="53"/>
      <c r="F286" s="53">
        <v>356</v>
      </c>
    </row>
    <row r="287" spans="2:6">
      <c r="B287" s="52" t="s">
        <v>155</v>
      </c>
      <c r="C287" s="52" t="s">
        <v>171</v>
      </c>
      <c r="D287" s="53">
        <v>400</v>
      </c>
      <c r="E287" s="53"/>
      <c r="F287" s="53">
        <v>223</v>
      </c>
    </row>
    <row r="288" spans="2:6" ht="25.5">
      <c r="B288" s="52" t="s">
        <v>233</v>
      </c>
      <c r="C288" s="52"/>
      <c r="D288" s="53"/>
      <c r="E288" s="53" t="s">
        <v>152</v>
      </c>
      <c r="F288" s="53"/>
    </row>
    <row r="289" spans="2:6">
      <c r="B289" s="52" t="s">
        <v>153</v>
      </c>
      <c r="C289" s="52" t="s">
        <v>171</v>
      </c>
      <c r="D289" s="53">
        <v>630</v>
      </c>
      <c r="E289" s="53"/>
      <c r="F289" s="53">
        <v>428.70001220703125</v>
      </c>
    </row>
    <row r="290" spans="2:6">
      <c r="B290" s="52" t="s">
        <v>155</v>
      </c>
      <c r="C290" s="52" t="s">
        <v>171</v>
      </c>
      <c r="D290" s="53">
        <v>630</v>
      </c>
      <c r="E290" s="53"/>
      <c r="F290" s="53">
        <v>436.6199951171875</v>
      </c>
    </row>
    <row r="291" spans="2:6" ht="25.5">
      <c r="B291" s="52" t="s">
        <v>234</v>
      </c>
      <c r="C291" s="52"/>
      <c r="D291" s="53"/>
      <c r="E291" s="53" t="s">
        <v>152</v>
      </c>
      <c r="F291" s="53"/>
    </row>
    <row r="292" spans="2:6">
      <c r="B292" s="52" t="s">
        <v>153</v>
      </c>
      <c r="C292" s="52" t="s">
        <v>158</v>
      </c>
      <c r="D292" s="53">
        <v>400</v>
      </c>
      <c r="E292" s="53"/>
      <c r="F292" s="53">
        <v>273.5</v>
      </c>
    </row>
    <row r="293" spans="2:6" ht="25.5">
      <c r="B293" s="52" t="s">
        <v>235</v>
      </c>
      <c r="C293" s="52"/>
      <c r="D293" s="53"/>
      <c r="E293" s="53" t="s">
        <v>152</v>
      </c>
      <c r="F293" s="53"/>
    </row>
    <row r="294" spans="2:6">
      <c r="B294" s="52" t="s">
        <v>153</v>
      </c>
      <c r="C294" s="52" t="s">
        <v>158</v>
      </c>
      <c r="D294" s="53">
        <v>400</v>
      </c>
      <c r="E294" s="53"/>
      <c r="F294" s="53">
        <v>247.10000610351562</v>
      </c>
    </row>
    <row r="295" spans="2:6" ht="25.5">
      <c r="B295" s="52" t="s">
        <v>236</v>
      </c>
      <c r="C295" s="52"/>
      <c r="D295" s="53"/>
      <c r="E295" s="53" t="s">
        <v>152</v>
      </c>
      <c r="F295" s="53"/>
    </row>
    <row r="296" spans="2:6">
      <c r="B296" s="52" t="s">
        <v>153</v>
      </c>
      <c r="C296" s="52" t="s">
        <v>158</v>
      </c>
      <c r="D296" s="53">
        <v>400</v>
      </c>
      <c r="E296" s="53"/>
      <c r="F296" s="53">
        <v>177.80000305175781</v>
      </c>
    </row>
    <row r="297" spans="2:6" ht="25.5">
      <c r="B297" s="52" t="s">
        <v>237</v>
      </c>
      <c r="C297" s="52"/>
      <c r="D297" s="53"/>
      <c r="E297" s="53" t="s">
        <v>152</v>
      </c>
      <c r="F297" s="53"/>
    </row>
    <row r="298" spans="2:6">
      <c r="B298" s="52" t="s">
        <v>153</v>
      </c>
      <c r="C298" s="52" t="s">
        <v>171</v>
      </c>
      <c r="D298" s="53">
        <v>630</v>
      </c>
      <c r="E298" s="53"/>
      <c r="F298" s="53">
        <v>560.70001220703125</v>
      </c>
    </row>
    <row r="299" spans="2:6">
      <c r="B299" s="52" t="s">
        <v>155</v>
      </c>
      <c r="C299" s="52" t="s">
        <v>158</v>
      </c>
      <c r="D299" s="53">
        <v>630</v>
      </c>
      <c r="E299" s="53"/>
      <c r="F299" s="53">
        <v>214.19999694824219</v>
      </c>
    </row>
    <row r="300" spans="2:6" ht="25.5">
      <c r="B300" s="52" t="s">
        <v>238</v>
      </c>
      <c r="C300" s="52"/>
      <c r="D300" s="53"/>
      <c r="E300" s="53" t="s">
        <v>152</v>
      </c>
      <c r="F300" s="53"/>
    </row>
    <row r="301" spans="2:6">
      <c r="B301" s="52" t="s">
        <v>153</v>
      </c>
      <c r="C301" s="52" t="s">
        <v>171</v>
      </c>
      <c r="D301" s="53">
        <v>400</v>
      </c>
      <c r="E301" s="53"/>
      <c r="F301" s="53">
        <v>151.39999389648437</v>
      </c>
    </row>
    <row r="302" spans="2:6">
      <c r="B302" s="52" t="s">
        <v>155</v>
      </c>
      <c r="C302" s="52" t="s">
        <v>158</v>
      </c>
      <c r="D302" s="53">
        <v>400</v>
      </c>
      <c r="E302" s="53"/>
      <c r="F302" s="53">
        <v>356</v>
      </c>
    </row>
    <row r="303" spans="2:6" ht="25.5">
      <c r="B303" s="52" t="s">
        <v>239</v>
      </c>
      <c r="C303" s="52"/>
      <c r="D303" s="53"/>
      <c r="E303" s="53" t="s">
        <v>152</v>
      </c>
      <c r="F303" s="53"/>
    </row>
    <row r="304" spans="2:6">
      <c r="B304" s="52" t="s">
        <v>153</v>
      </c>
      <c r="C304" s="52" t="s">
        <v>158</v>
      </c>
      <c r="D304" s="53">
        <v>400</v>
      </c>
      <c r="E304" s="53"/>
      <c r="F304" s="53">
        <v>230.60000610351562</v>
      </c>
    </row>
    <row r="305" spans="2:6">
      <c r="B305" s="52" t="s">
        <v>155</v>
      </c>
      <c r="C305" s="52" t="s">
        <v>158</v>
      </c>
      <c r="D305" s="53">
        <v>315</v>
      </c>
      <c r="E305" s="53"/>
      <c r="F305" s="53">
        <v>280.35000610351562</v>
      </c>
    </row>
    <row r="306" spans="2:6" ht="25.5">
      <c r="B306" s="52" t="s">
        <v>240</v>
      </c>
      <c r="C306" s="52"/>
      <c r="D306" s="53"/>
      <c r="E306" s="53" t="s">
        <v>152</v>
      </c>
      <c r="F306" s="53"/>
    </row>
    <row r="307" spans="2:6">
      <c r="B307" s="52" t="s">
        <v>153</v>
      </c>
      <c r="C307" s="52"/>
      <c r="D307" s="53">
        <v>0</v>
      </c>
      <c r="E307" s="53"/>
      <c r="F307" s="53">
        <v>0</v>
      </c>
    </row>
    <row r="308" spans="2:6">
      <c r="B308" s="52" t="s">
        <v>155</v>
      </c>
      <c r="C308" s="52" t="s">
        <v>158</v>
      </c>
      <c r="D308" s="53">
        <v>320</v>
      </c>
      <c r="E308" s="53"/>
      <c r="F308" s="53">
        <v>202.30000305175781</v>
      </c>
    </row>
    <row r="309" spans="2:6" ht="25.5">
      <c r="B309" s="52" t="s">
        <v>241</v>
      </c>
      <c r="C309" s="52"/>
      <c r="D309" s="53"/>
      <c r="E309" s="53" t="s">
        <v>152</v>
      </c>
      <c r="F309" s="53"/>
    </row>
    <row r="310" spans="2:6">
      <c r="B310" s="52" t="s">
        <v>153</v>
      </c>
      <c r="C310" s="52" t="s">
        <v>158</v>
      </c>
      <c r="D310" s="53">
        <v>400</v>
      </c>
      <c r="E310" s="53"/>
      <c r="F310" s="53">
        <v>356</v>
      </c>
    </row>
    <row r="311" spans="2:6">
      <c r="B311" s="52" t="s">
        <v>155</v>
      </c>
      <c r="C311" s="52" t="s">
        <v>158</v>
      </c>
      <c r="D311" s="53">
        <v>400</v>
      </c>
      <c r="E311" s="53"/>
      <c r="F311" s="53">
        <v>263.60000610351562</v>
      </c>
    </row>
    <row r="312" spans="2:6" ht="25.5">
      <c r="B312" s="52" t="s">
        <v>242</v>
      </c>
      <c r="C312" s="52"/>
      <c r="D312" s="53"/>
      <c r="E312" s="53" t="s">
        <v>152</v>
      </c>
      <c r="F312" s="53"/>
    </row>
    <row r="313" spans="2:6">
      <c r="B313" s="52" t="s">
        <v>153</v>
      </c>
      <c r="C313" s="52" t="s">
        <v>158</v>
      </c>
      <c r="D313" s="53">
        <v>400</v>
      </c>
      <c r="E313" s="53"/>
      <c r="F313" s="53">
        <v>230.60000610351562</v>
      </c>
    </row>
    <row r="314" spans="2:6">
      <c r="B314" s="52" t="s">
        <v>155</v>
      </c>
      <c r="C314" s="52" t="s">
        <v>158</v>
      </c>
      <c r="D314" s="53">
        <v>400</v>
      </c>
      <c r="E314" s="53"/>
      <c r="F314" s="53">
        <v>181.10000610351562</v>
      </c>
    </row>
    <row r="315" spans="2:6" ht="25.5">
      <c r="B315" s="52" t="s">
        <v>243</v>
      </c>
      <c r="C315" s="52"/>
      <c r="D315" s="53"/>
      <c r="E315" s="53" t="s">
        <v>152</v>
      </c>
      <c r="F315" s="53"/>
    </row>
    <row r="316" spans="2:6">
      <c r="B316" s="52" t="s">
        <v>153</v>
      </c>
      <c r="C316" s="52" t="s">
        <v>213</v>
      </c>
      <c r="D316" s="53">
        <v>630</v>
      </c>
      <c r="E316" s="53"/>
      <c r="F316" s="53">
        <v>422.10000610351562</v>
      </c>
    </row>
    <row r="317" spans="2:6">
      <c r="B317" s="52" t="s">
        <v>155</v>
      </c>
      <c r="C317" s="52" t="s">
        <v>213</v>
      </c>
      <c r="D317" s="53">
        <v>630</v>
      </c>
      <c r="E317" s="53"/>
      <c r="F317" s="53">
        <v>323.10000610351562</v>
      </c>
    </row>
    <row r="318" spans="2:6" ht="25.5">
      <c r="B318" s="52" t="s">
        <v>244</v>
      </c>
      <c r="C318" s="52"/>
      <c r="D318" s="53"/>
      <c r="E318" s="53" t="s">
        <v>152</v>
      </c>
      <c r="F318" s="53"/>
    </row>
    <row r="319" spans="2:6">
      <c r="B319" s="52" t="s">
        <v>153</v>
      </c>
      <c r="C319" s="52" t="s">
        <v>158</v>
      </c>
      <c r="D319" s="53">
        <v>630</v>
      </c>
      <c r="E319" s="53"/>
      <c r="F319" s="53">
        <v>560.70001220703125</v>
      </c>
    </row>
    <row r="320" spans="2:6">
      <c r="B320" s="52" t="s">
        <v>155</v>
      </c>
      <c r="C320" s="52" t="s">
        <v>158</v>
      </c>
      <c r="D320" s="53">
        <v>630</v>
      </c>
      <c r="E320" s="53"/>
      <c r="F320" s="53">
        <v>260.4000244140625</v>
      </c>
    </row>
    <row r="321" spans="2:6" ht="25.5">
      <c r="B321" s="52" t="s">
        <v>245</v>
      </c>
      <c r="C321" s="52"/>
      <c r="D321" s="53"/>
      <c r="E321" s="53" t="s">
        <v>152</v>
      </c>
      <c r="F321" s="53"/>
    </row>
    <row r="322" spans="2:6">
      <c r="B322" s="52" t="s">
        <v>153</v>
      </c>
      <c r="C322" s="52" t="s">
        <v>171</v>
      </c>
      <c r="D322" s="53">
        <v>400</v>
      </c>
      <c r="E322" s="53"/>
      <c r="F322" s="53">
        <v>252.3800048828125</v>
      </c>
    </row>
    <row r="323" spans="2:6">
      <c r="B323" s="52" t="s">
        <v>155</v>
      </c>
      <c r="C323" s="52" t="s">
        <v>171</v>
      </c>
      <c r="D323" s="53">
        <v>400</v>
      </c>
      <c r="E323" s="53"/>
      <c r="F323" s="53">
        <v>307.82000732421875</v>
      </c>
    </row>
    <row r="324" spans="2:6" ht="25.5">
      <c r="B324" s="52" t="s">
        <v>246</v>
      </c>
      <c r="C324" s="52"/>
      <c r="D324" s="53"/>
      <c r="E324" s="53" t="s">
        <v>152</v>
      </c>
      <c r="F324" s="53"/>
    </row>
    <row r="325" spans="2:6">
      <c r="B325" s="52" t="s">
        <v>153</v>
      </c>
      <c r="C325" s="52" t="s">
        <v>158</v>
      </c>
      <c r="D325" s="53">
        <v>630</v>
      </c>
      <c r="E325" s="53"/>
      <c r="F325" s="53">
        <v>362.70001220703125</v>
      </c>
    </row>
    <row r="326" spans="2:6" ht="25.5">
      <c r="B326" s="52" t="s">
        <v>247</v>
      </c>
      <c r="C326" s="52"/>
      <c r="D326" s="53"/>
      <c r="E326" s="53" t="s">
        <v>152</v>
      </c>
      <c r="F326" s="53"/>
    </row>
    <row r="327" spans="2:6">
      <c r="B327" s="52" t="s">
        <v>153</v>
      </c>
      <c r="C327" s="52" t="s">
        <v>158</v>
      </c>
      <c r="D327" s="53">
        <v>400</v>
      </c>
      <c r="E327" s="53"/>
      <c r="F327" s="53">
        <v>233.89999389648437</v>
      </c>
    </row>
    <row r="328" spans="2:6">
      <c r="B328" s="52" t="s">
        <v>155</v>
      </c>
      <c r="C328" s="52" t="s">
        <v>158</v>
      </c>
      <c r="D328" s="53">
        <v>400</v>
      </c>
      <c r="E328" s="53"/>
      <c r="F328" s="53">
        <v>237.19999694824219</v>
      </c>
    </row>
    <row r="329" spans="2:6" ht="25.5">
      <c r="B329" s="52" t="s">
        <v>248</v>
      </c>
      <c r="C329" s="52"/>
      <c r="D329" s="53"/>
      <c r="E329" s="53" t="s">
        <v>152</v>
      </c>
      <c r="F329" s="53"/>
    </row>
    <row r="330" spans="2:6">
      <c r="B330" s="52" t="s">
        <v>153</v>
      </c>
      <c r="C330" s="52" t="s">
        <v>158</v>
      </c>
      <c r="D330" s="53">
        <v>400</v>
      </c>
      <c r="E330" s="53"/>
      <c r="F330" s="53">
        <v>257</v>
      </c>
    </row>
    <row r="331" spans="2:6" ht="25.5">
      <c r="B331" s="52" t="s">
        <v>249</v>
      </c>
      <c r="C331" s="52"/>
      <c r="D331" s="53"/>
      <c r="E331" s="53" t="s">
        <v>152</v>
      </c>
      <c r="F331" s="53"/>
    </row>
    <row r="332" spans="2:6">
      <c r="B332" s="52" t="s">
        <v>153</v>
      </c>
      <c r="C332" s="52" t="s">
        <v>171</v>
      </c>
      <c r="D332" s="53">
        <v>400</v>
      </c>
      <c r="E332" s="53"/>
      <c r="F332" s="53">
        <v>236.30000305175781</v>
      </c>
    </row>
    <row r="333" spans="2:6">
      <c r="B333" s="52" t="s">
        <v>155</v>
      </c>
      <c r="C333" s="52" t="s">
        <v>171</v>
      </c>
      <c r="D333" s="53">
        <v>400</v>
      </c>
      <c r="E333" s="53"/>
      <c r="F333" s="53">
        <v>319.89999389648437</v>
      </c>
    </row>
    <row r="334" spans="2:6" ht="25.5">
      <c r="B334" s="52" t="s">
        <v>250</v>
      </c>
      <c r="C334" s="52"/>
      <c r="D334" s="53"/>
      <c r="E334" s="53" t="s">
        <v>152</v>
      </c>
      <c r="F334" s="53"/>
    </row>
    <row r="335" spans="2:6">
      <c r="B335" s="52" t="s">
        <v>153</v>
      </c>
      <c r="C335" s="52" t="s">
        <v>158</v>
      </c>
      <c r="D335" s="53">
        <v>400</v>
      </c>
      <c r="E335" s="53"/>
      <c r="F335" s="53">
        <v>194.30000305175781</v>
      </c>
    </row>
    <row r="336" spans="2:6">
      <c r="B336" s="52" t="s">
        <v>155</v>
      </c>
      <c r="C336" s="52" t="s">
        <v>158</v>
      </c>
      <c r="D336" s="53">
        <v>400</v>
      </c>
      <c r="E336" s="53"/>
      <c r="F336" s="53">
        <v>280.10000610351562</v>
      </c>
    </row>
    <row r="337" spans="2:6" ht="25.5">
      <c r="B337" s="52" t="s">
        <v>251</v>
      </c>
      <c r="C337" s="52"/>
      <c r="D337" s="53"/>
      <c r="E337" s="53" t="s">
        <v>152</v>
      </c>
      <c r="F337" s="53"/>
    </row>
    <row r="338" spans="2:6">
      <c r="B338" s="52" t="s">
        <v>153</v>
      </c>
      <c r="C338" s="52" t="s">
        <v>171</v>
      </c>
      <c r="D338" s="53">
        <v>400</v>
      </c>
      <c r="E338" s="53"/>
      <c r="F338" s="53">
        <v>240.5</v>
      </c>
    </row>
    <row r="339" spans="2:6">
      <c r="B339" s="52" t="s">
        <v>155</v>
      </c>
      <c r="C339" s="52" t="s">
        <v>158</v>
      </c>
      <c r="D339" s="53">
        <v>400</v>
      </c>
      <c r="E339" s="53"/>
      <c r="F339" s="53">
        <v>293.29998779296875</v>
      </c>
    </row>
    <row r="340" spans="2:6" ht="25.5">
      <c r="B340" s="52" t="s">
        <v>252</v>
      </c>
      <c r="C340" s="52"/>
      <c r="D340" s="53"/>
      <c r="E340" s="53" t="s">
        <v>152</v>
      </c>
      <c r="F340" s="53"/>
    </row>
    <row r="341" spans="2:6">
      <c r="B341" s="52" t="s">
        <v>153</v>
      </c>
      <c r="C341" s="52" t="s">
        <v>158</v>
      </c>
      <c r="D341" s="53">
        <v>315</v>
      </c>
      <c r="E341" s="53"/>
      <c r="F341" s="53">
        <v>260.54998779296875</v>
      </c>
    </row>
    <row r="342" spans="2:6">
      <c r="B342" s="52" t="s">
        <v>155</v>
      </c>
      <c r="C342" s="52" t="s">
        <v>158</v>
      </c>
      <c r="D342" s="53">
        <v>400</v>
      </c>
      <c r="E342" s="53"/>
      <c r="F342" s="53">
        <v>171.19999694824219</v>
      </c>
    </row>
    <row r="343" spans="2:6" ht="25.5">
      <c r="B343" s="52" t="s">
        <v>253</v>
      </c>
      <c r="C343" s="52"/>
      <c r="D343" s="53"/>
      <c r="E343" s="53" t="s">
        <v>152</v>
      </c>
      <c r="F343" s="53"/>
    </row>
    <row r="344" spans="2:6">
      <c r="B344" s="52" t="s">
        <v>153</v>
      </c>
      <c r="C344" s="52" t="s">
        <v>171</v>
      </c>
      <c r="D344" s="53">
        <v>400</v>
      </c>
      <c r="E344" s="53"/>
      <c r="F344" s="53">
        <v>313.10000610351562</v>
      </c>
    </row>
    <row r="345" spans="2:6">
      <c r="B345" s="52" t="s">
        <v>155</v>
      </c>
      <c r="C345" s="52" t="s">
        <v>158</v>
      </c>
      <c r="D345" s="53">
        <v>400</v>
      </c>
      <c r="E345" s="53"/>
      <c r="F345" s="53">
        <v>286.70001220703125</v>
      </c>
    </row>
    <row r="346" spans="2:6" ht="25.5">
      <c r="B346" s="52" t="s">
        <v>254</v>
      </c>
      <c r="C346" s="52"/>
      <c r="D346" s="53"/>
      <c r="E346" s="53" t="s">
        <v>152</v>
      </c>
      <c r="F346" s="53"/>
    </row>
    <row r="347" spans="2:6">
      <c r="B347" s="52" t="s">
        <v>153</v>
      </c>
      <c r="C347" s="52" t="s">
        <v>171</v>
      </c>
      <c r="D347" s="53">
        <v>250</v>
      </c>
      <c r="E347" s="53"/>
      <c r="F347" s="53">
        <v>166.39999389648437</v>
      </c>
    </row>
    <row r="348" spans="2:6" ht="25.5">
      <c r="B348" s="52" t="s">
        <v>255</v>
      </c>
      <c r="C348" s="52"/>
      <c r="D348" s="53"/>
      <c r="E348" s="53" t="s">
        <v>152</v>
      </c>
      <c r="F348" s="53"/>
    </row>
    <row r="349" spans="2:6">
      <c r="B349" s="52" t="s">
        <v>153</v>
      </c>
      <c r="C349" s="52" t="s">
        <v>230</v>
      </c>
      <c r="D349" s="53">
        <v>400</v>
      </c>
      <c r="E349" s="53"/>
      <c r="F349" s="53">
        <v>270.20001220703125</v>
      </c>
    </row>
    <row r="350" spans="2:6">
      <c r="B350" s="52" t="s">
        <v>155</v>
      </c>
      <c r="C350" s="52" t="s">
        <v>158</v>
      </c>
      <c r="D350" s="53">
        <v>400</v>
      </c>
      <c r="E350" s="53"/>
      <c r="F350" s="53">
        <v>217.39999389648437</v>
      </c>
    </row>
    <row r="351" spans="2:6" ht="25.5">
      <c r="B351" s="52" t="s">
        <v>256</v>
      </c>
      <c r="C351" s="52"/>
      <c r="D351" s="53"/>
      <c r="E351" s="53" t="s">
        <v>152</v>
      </c>
      <c r="F351" s="53"/>
    </row>
    <row r="352" spans="2:6">
      <c r="B352" s="52" t="s">
        <v>153</v>
      </c>
      <c r="C352" s="52" t="s">
        <v>171</v>
      </c>
      <c r="D352" s="53">
        <v>400</v>
      </c>
      <c r="E352" s="53"/>
      <c r="F352" s="53">
        <v>189.67999267578125</v>
      </c>
    </row>
    <row r="353" spans="2:6">
      <c r="B353" s="52" t="s">
        <v>155</v>
      </c>
      <c r="C353" s="52" t="s">
        <v>158</v>
      </c>
      <c r="D353" s="53">
        <v>400</v>
      </c>
      <c r="E353" s="53"/>
      <c r="F353" s="53">
        <v>224</v>
      </c>
    </row>
    <row r="354" spans="2:6" ht="25.5">
      <c r="B354" s="52" t="s">
        <v>257</v>
      </c>
      <c r="C354" s="52"/>
      <c r="D354" s="53"/>
      <c r="E354" s="53" t="s">
        <v>152</v>
      </c>
      <c r="F354" s="53"/>
    </row>
    <row r="355" spans="2:6">
      <c r="B355" s="52" t="s">
        <v>153</v>
      </c>
      <c r="C355" s="52" t="s">
        <v>224</v>
      </c>
      <c r="D355" s="53">
        <v>320</v>
      </c>
      <c r="E355" s="53"/>
      <c r="F355" s="53">
        <v>181.17999267578125</v>
      </c>
    </row>
    <row r="356" spans="2:6">
      <c r="B356" s="52" t="s">
        <v>155</v>
      </c>
      <c r="C356" s="52" t="s">
        <v>158</v>
      </c>
      <c r="D356" s="53">
        <v>400</v>
      </c>
      <c r="E356" s="53"/>
      <c r="F356" s="53">
        <v>285.3800048828125</v>
      </c>
    </row>
    <row r="357" spans="2:6" ht="25.5">
      <c r="B357" s="52" t="s">
        <v>258</v>
      </c>
      <c r="C357" s="52"/>
      <c r="D357" s="53"/>
      <c r="E357" s="53" t="s">
        <v>152</v>
      </c>
      <c r="F357" s="53"/>
    </row>
    <row r="358" spans="2:6">
      <c r="B358" s="52" t="s">
        <v>153</v>
      </c>
      <c r="C358" s="52"/>
      <c r="D358" s="53">
        <v>0</v>
      </c>
      <c r="E358" s="53"/>
      <c r="F358" s="53">
        <v>0</v>
      </c>
    </row>
    <row r="359" spans="2:6">
      <c r="B359" s="52" t="s">
        <v>155</v>
      </c>
      <c r="C359" s="52" t="s">
        <v>158</v>
      </c>
      <c r="D359" s="53">
        <v>400</v>
      </c>
      <c r="E359" s="53"/>
      <c r="F359" s="53">
        <v>199.58000183105469</v>
      </c>
    </row>
    <row r="360" spans="2:6" ht="25.5">
      <c r="B360" s="52" t="s">
        <v>259</v>
      </c>
      <c r="C360" s="52"/>
      <c r="D360" s="53"/>
      <c r="E360" s="53" t="s">
        <v>152</v>
      </c>
      <c r="F360" s="53"/>
    </row>
    <row r="361" spans="2:6">
      <c r="B361" s="52" t="s">
        <v>153</v>
      </c>
      <c r="C361" s="52" t="s">
        <v>158</v>
      </c>
      <c r="D361" s="53">
        <v>630</v>
      </c>
      <c r="E361" s="53"/>
      <c r="F361" s="53">
        <v>273.60000610351562</v>
      </c>
    </row>
    <row r="362" spans="2:6">
      <c r="B362" s="52" t="s">
        <v>155</v>
      </c>
      <c r="C362" s="52" t="s">
        <v>158</v>
      </c>
      <c r="D362" s="53">
        <v>630</v>
      </c>
      <c r="E362" s="53"/>
      <c r="F362" s="53">
        <v>560.70001220703125</v>
      </c>
    </row>
    <row r="363" spans="2:6" ht="25.5">
      <c r="B363" s="52" t="s">
        <v>260</v>
      </c>
      <c r="C363" s="52"/>
      <c r="D363" s="53"/>
      <c r="E363" s="53" t="s">
        <v>152</v>
      </c>
      <c r="F363" s="53"/>
    </row>
    <row r="364" spans="2:6">
      <c r="B364" s="52" t="s">
        <v>153</v>
      </c>
      <c r="C364" s="52" t="s">
        <v>158</v>
      </c>
      <c r="D364" s="53">
        <v>630</v>
      </c>
      <c r="E364" s="53"/>
      <c r="F364" s="53">
        <v>445.20001220703125</v>
      </c>
    </row>
    <row r="365" spans="2:6">
      <c r="B365" s="52" t="s">
        <v>155</v>
      </c>
      <c r="C365" s="52" t="s">
        <v>158</v>
      </c>
      <c r="D365" s="53">
        <v>630</v>
      </c>
      <c r="E365" s="53"/>
      <c r="F365" s="53">
        <v>224.09999084472656</v>
      </c>
    </row>
    <row r="366" spans="2:6" ht="25.5">
      <c r="B366" s="52" t="s">
        <v>261</v>
      </c>
      <c r="C366" s="52"/>
      <c r="D366" s="53"/>
      <c r="E366" s="53" t="s">
        <v>152</v>
      </c>
      <c r="F366" s="53"/>
    </row>
    <row r="367" spans="2:6">
      <c r="B367" s="52" t="s">
        <v>153</v>
      </c>
      <c r="C367" s="52" t="s">
        <v>262</v>
      </c>
      <c r="D367" s="53">
        <v>630</v>
      </c>
      <c r="E367" s="53"/>
      <c r="F367" s="53">
        <v>220.80000305175781</v>
      </c>
    </row>
    <row r="368" spans="2:6">
      <c r="B368" s="52" t="s">
        <v>155</v>
      </c>
      <c r="C368" s="52" t="s">
        <v>158</v>
      </c>
      <c r="D368" s="53">
        <v>630</v>
      </c>
      <c r="E368" s="53"/>
      <c r="F368" s="53">
        <v>428.70001220703125</v>
      </c>
    </row>
    <row r="369" spans="2:6" ht="25.5">
      <c r="B369" s="52" t="s">
        <v>263</v>
      </c>
      <c r="C369" s="52"/>
      <c r="D369" s="53"/>
      <c r="E369" s="53" t="s">
        <v>152</v>
      </c>
      <c r="F369" s="53"/>
    </row>
    <row r="370" spans="2:6">
      <c r="B370" s="52" t="s">
        <v>153</v>
      </c>
      <c r="C370" s="52" t="s">
        <v>171</v>
      </c>
      <c r="D370" s="53">
        <v>1000</v>
      </c>
      <c r="E370" s="53"/>
      <c r="F370" s="53">
        <v>553.4000244140625</v>
      </c>
    </row>
    <row r="371" spans="2:6">
      <c r="B371" s="52" t="s">
        <v>155</v>
      </c>
      <c r="C371" s="52" t="s">
        <v>171</v>
      </c>
      <c r="D371" s="53">
        <v>1000</v>
      </c>
      <c r="E371" s="53"/>
      <c r="F371" s="53">
        <v>662.29998779296875</v>
      </c>
    </row>
    <row r="372" spans="2:6" ht="25.5">
      <c r="B372" s="52" t="s">
        <v>264</v>
      </c>
      <c r="C372" s="52"/>
      <c r="D372" s="53"/>
      <c r="E372" s="53" t="s">
        <v>152</v>
      </c>
      <c r="F372" s="53"/>
    </row>
    <row r="373" spans="2:6">
      <c r="B373" s="52" t="s">
        <v>153</v>
      </c>
      <c r="C373" s="52" t="s">
        <v>171</v>
      </c>
      <c r="D373" s="53">
        <v>250</v>
      </c>
      <c r="E373" s="53"/>
      <c r="F373" s="53">
        <v>209.30000305175781</v>
      </c>
    </row>
    <row r="374" spans="2:6" ht="25.5">
      <c r="B374" s="52" t="s">
        <v>265</v>
      </c>
      <c r="C374" s="52"/>
      <c r="D374" s="53"/>
      <c r="E374" s="53" t="s">
        <v>152</v>
      </c>
      <c r="F374" s="53"/>
    </row>
    <row r="375" spans="2:6">
      <c r="B375" s="52" t="s">
        <v>153</v>
      </c>
      <c r="C375" s="52" t="s">
        <v>158</v>
      </c>
      <c r="D375" s="53">
        <v>400</v>
      </c>
      <c r="E375" s="53"/>
      <c r="F375" s="53">
        <v>237.19999694824219</v>
      </c>
    </row>
    <row r="376" spans="2:6">
      <c r="B376" s="52" t="s">
        <v>155</v>
      </c>
      <c r="C376" s="52" t="s">
        <v>158</v>
      </c>
      <c r="D376" s="53">
        <v>400</v>
      </c>
      <c r="E376" s="53"/>
      <c r="F376" s="53">
        <v>356</v>
      </c>
    </row>
    <row r="377" spans="2:6" ht="25.5">
      <c r="B377" s="52" t="s">
        <v>266</v>
      </c>
      <c r="C377" s="52"/>
      <c r="D377" s="53"/>
      <c r="E377" s="53" t="s">
        <v>152</v>
      </c>
      <c r="F377" s="53"/>
    </row>
    <row r="378" spans="2:6">
      <c r="B378" s="52" t="s">
        <v>153</v>
      </c>
      <c r="C378" s="52" t="s">
        <v>171</v>
      </c>
      <c r="D378" s="53">
        <v>400</v>
      </c>
      <c r="E378" s="53"/>
      <c r="F378" s="53">
        <v>105.19999694824219</v>
      </c>
    </row>
    <row r="379" spans="2:6" ht="25.5">
      <c r="B379" s="52" t="s">
        <v>267</v>
      </c>
      <c r="C379" s="52"/>
      <c r="D379" s="53"/>
      <c r="E379" s="53" t="s">
        <v>152</v>
      </c>
      <c r="F379" s="53"/>
    </row>
    <row r="380" spans="2:6">
      <c r="B380" s="52" t="s">
        <v>153</v>
      </c>
      <c r="C380" s="52" t="s">
        <v>171</v>
      </c>
      <c r="D380" s="53">
        <v>400</v>
      </c>
      <c r="E380" s="53"/>
      <c r="F380" s="53">
        <v>167.89999389648437</v>
      </c>
    </row>
    <row r="381" spans="2:6" ht="25.5">
      <c r="B381" s="52" t="s">
        <v>268</v>
      </c>
      <c r="C381" s="52"/>
      <c r="D381" s="53"/>
      <c r="E381" s="53" t="s">
        <v>152</v>
      </c>
      <c r="F381" s="53"/>
    </row>
    <row r="382" spans="2:6">
      <c r="B382" s="52" t="s">
        <v>153</v>
      </c>
      <c r="C382" s="52" t="s">
        <v>171</v>
      </c>
      <c r="D382" s="53">
        <v>400</v>
      </c>
      <c r="E382" s="53"/>
      <c r="F382" s="53">
        <v>85.399993896484375</v>
      </c>
    </row>
    <row r="383" spans="2:6" ht="25.5">
      <c r="B383" s="52" t="s">
        <v>269</v>
      </c>
      <c r="C383" s="52"/>
      <c r="D383" s="53"/>
      <c r="E383" s="53" t="s">
        <v>152</v>
      </c>
      <c r="F383" s="53"/>
    </row>
    <row r="384" spans="2:6">
      <c r="B384" s="52" t="s">
        <v>153</v>
      </c>
      <c r="C384" s="52" t="s">
        <v>158</v>
      </c>
      <c r="D384" s="53">
        <v>400</v>
      </c>
      <c r="E384" s="53"/>
      <c r="F384" s="53">
        <v>156.67999267578125</v>
      </c>
    </row>
    <row r="385" spans="2:6">
      <c r="B385" s="52" t="s">
        <v>155</v>
      </c>
      <c r="C385" s="52" t="s">
        <v>158</v>
      </c>
      <c r="D385" s="53">
        <v>630</v>
      </c>
      <c r="E385" s="53"/>
      <c r="F385" s="53">
        <v>438.60000610351562</v>
      </c>
    </row>
    <row r="386" spans="2:6" ht="25.5">
      <c r="B386" s="52" t="s">
        <v>270</v>
      </c>
      <c r="C386" s="52"/>
      <c r="D386" s="53"/>
      <c r="E386" s="53" t="s">
        <v>152</v>
      </c>
      <c r="F386" s="53"/>
    </row>
    <row r="387" spans="2:6">
      <c r="B387" s="52" t="s">
        <v>153</v>
      </c>
      <c r="C387" s="52" t="s">
        <v>158</v>
      </c>
      <c r="D387" s="53">
        <v>400</v>
      </c>
      <c r="E387" s="53"/>
      <c r="F387" s="53">
        <v>153.3800048828125</v>
      </c>
    </row>
    <row r="388" spans="2:6">
      <c r="B388" s="52" t="s">
        <v>155</v>
      </c>
      <c r="C388" s="52" t="s">
        <v>158</v>
      </c>
      <c r="D388" s="53">
        <v>250</v>
      </c>
      <c r="E388" s="53"/>
      <c r="F388" s="53">
        <v>222.5</v>
      </c>
    </row>
    <row r="389" spans="2:6" ht="25.5">
      <c r="B389" s="52" t="s">
        <v>271</v>
      </c>
      <c r="C389" s="52"/>
      <c r="D389" s="53"/>
      <c r="E389" s="53" t="s">
        <v>152</v>
      </c>
      <c r="F389" s="53"/>
    </row>
    <row r="390" spans="2:6">
      <c r="B390" s="52" t="s">
        <v>153</v>
      </c>
      <c r="C390" s="52" t="s">
        <v>171</v>
      </c>
      <c r="D390" s="53">
        <v>400</v>
      </c>
      <c r="E390" s="53"/>
      <c r="F390" s="53">
        <v>280.10000610351562</v>
      </c>
    </row>
    <row r="391" spans="2:6">
      <c r="B391" s="52" t="s">
        <v>155</v>
      </c>
      <c r="C391" s="52" t="s">
        <v>158</v>
      </c>
      <c r="D391" s="53">
        <v>400</v>
      </c>
      <c r="E391" s="53"/>
      <c r="F391" s="53">
        <v>195.6199951171875</v>
      </c>
    </row>
    <row r="392" spans="2:6" ht="25.5">
      <c r="B392" s="52" t="s">
        <v>272</v>
      </c>
      <c r="C392" s="52"/>
      <c r="D392" s="53"/>
      <c r="E392" s="53" t="s">
        <v>152</v>
      </c>
      <c r="F392" s="53"/>
    </row>
    <row r="393" spans="2:6">
      <c r="B393" s="52" t="s">
        <v>153</v>
      </c>
      <c r="C393" s="52" t="s">
        <v>158</v>
      </c>
      <c r="D393" s="53">
        <v>400</v>
      </c>
      <c r="E393" s="53"/>
      <c r="F393" s="53">
        <v>237.19999694824219</v>
      </c>
    </row>
    <row r="394" spans="2:6" ht="25.5">
      <c r="B394" s="52" t="s">
        <v>273</v>
      </c>
      <c r="C394" s="52"/>
      <c r="D394" s="53"/>
      <c r="E394" s="53" t="s">
        <v>152</v>
      </c>
      <c r="F394" s="53"/>
    </row>
    <row r="395" spans="2:6">
      <c r="B395" s="52" t="s">
        <v>153</v>
      </c>
      <c r="C395" s="52" t="s">
        <v>158</v>
      </c>
      <c r="D395" s="53">
        <v>400</v>
      </c>
      <c r="E395" s="53"/>
      <c r="F395" s="53">
        <v>148.10000610351562</v>
      </c>
    </row>
    <row r="396" spans="2:6">
      <c r="B396" s="52" t="s">
        <v>155</v>
      </c>
      <c r="C396" s="52" t="s">
        <v>171</v>
      </c>
      <c r="D396" s="53">
        <v>400</v>
      </c>
      <c r="E396" s="53"/>
      <c r="F396" s="53">
        <v>327.6199951171875</v>
      </c>
    </row>
    <row r="397" spans="2:6" ht="25.5">
      <c r="B397" s="52" t="s">
        <v>274</v>
      </c>
      <c r="C397" s="52"/>
      <c r="D397" s="53"/>
      <c r="E397" s="53" t="s">
        <v>152</v>
      </c>
      <c r="F397" s="53"/>
    </row>
    <row r="398" spans="2:6">
      <c r="B398" s="52" t="s">
        <v>153</v>
      </c>
      <c r="C398" s="52" t="s">
        <v>213</v>
      </c>
      <c r="D398" s="53">
        <v>315</v>
      </c>
      <c r="E398" s="53"/>
      <c r="F398" s="53">
        <v>151.65000915527344</v>
      </c>
    </row>
    <row r="399" spans="2:6">
      <c r="B399" s="52" t="s">
        <v>155</v>
      </c>
      <c r="C399" s="52" t="s">
        <v>213</v>
      </c>
      <c r="D399" s="53">
        <v>315</v>
      </c>
      <c r="E399" s="53"/>
      <c r="F399" s="53">
        <v>112.04999542236328</v>
      </c>
    </row>
    <row r="400" spans="2:6" ht="25.5">
      <c r="B400" s="52" t="s">
        <v>275</v>
      </c>
      <c r="C400" s="52"/>
      <c r="D400" s="53"/>
      <c r="E400" s="53" t="s">
        <v>152</v>
      </c>
      <c r="F400" s="53"/>
    </row>
    <row r="401" spans="2:6">
      <c r="B401" s="52" t="s">
        <v>153</v>
      </c>
      <c r="C401" s="52" t="s">
        <v>213</v>
      </c>
      <c r="D401" s="53">
        <v>315</v>
      </c>
      <c r="E401" s="53"/>
      <c r="F401" s="53">
        <v>108.74999237060547</v>
      </c>
    </row>
    <row r="402" spans="2:6" ht="25.5">
      <c r="B402" s="52" t="s">
        <v>276</v>
      </c>
      <c r="C402" s="52"/>
      <c r="D402" s="53"/>
      <c r="E402" s="53" t="s">
        <v>152</v>
      </c>
      <c r="F402" s="53"/>
    </row>
    <row r="403" spans="2:6">
      <c r="B403" s="52" t="s">
        <v>153</v>
      </c>
      <c r="C403" s="52" t="s">
        <v>158</v>
      </c>
      <c r="D403" s="53">
        <v>320</v>
      </c>
      <c r="E403" s="53"/>
      <c r="F403" s="53">
        <v>113.19999694824219</v>
      </c>
    </row>
    <row r="404" spans="2:6" ht="25.5">
      <c r="B404" s="52" t="s">
        <v>277</v>
      </c>
      <c r="C404" s="52"/>
      <c r="D404" s="53"/>
      <c r="E404" s="53" t="s">
        <v>152</v>
      </c>
      <c r="F404" s="53"/>
    </row>
    <row r="405" spans="2:6">
      <c r="B405" s="52" t="s">
        <v>153</v>
      </c>
      <c r="C405" s="52" t="s">
        <v>158</v>
      </c>
      <c r="D405" s="53">
        <v>250</v>
      </c>
      <c r="E405" s="53"/>
      <c r="F405" s="53">
        <v>99.080001831054687</v>
      </c>
    </row>
    <row r="406" spans="2:6" ht="25.5">
      <c r="B406" s="52" t="s">
        <v>278</v>
      </c>
      <c r="C406" s="52"/>
      <c r="D406" s="53"/>
      <c r="E406" s="53" t="s">
        <v>152</v>
      </c>
      <c r="F406" s="53"/>
    </row>
    <row r="407" spans="2:6">
      <c r="B407" s="52" t="s">
        <v>153</v>
      </c>
      <c r="C407" s="52" t="s">
        <v>171</v>
      </c>
      <c r="D407" s="53">
        <v>160</v>
      </c>
      <c r="E407" s="53"/>
      <c r="F407" s="53">
        <v>75.080001831054688</v>
      </c>
    </row>
    <row r="408" spans="2:6" ht="25.5">
      <c r="B408" s="52" t="s">
        <v>279</v>
      </c>
      <c r="C408" s="52"/>
      <c r="D408" s="53"/>
      <c r="E408" s="53" t="s">
        <v>152</v>
      </c>
      <c r="F408" s="53"/>
    </row>
    <row r="409" spans="2:6">
      <c r="B409" s="52" t="s">
        <v>153</v>
      </c>
      <c r="C409" s="52" t="s">
        <v>171</v>
      </c>
      <c r="D409" s="53">
        <v>400</v>
      </c>
      <c r="E409" s="53"/>
      <c r="F409" s="53">
        <v>161.30000305175781</v>
      </c>
    </row>
    <row r="410" spans="2:6" ht="25.5">
      <c r="B410" s="52" t="s">
        <v>280</v>
      </c>
      <c r="C410" s="52"/>
      <c r="D410" s="53"/>
      <c r="E410" s="53" t="s">
        <v>152</v>
      </c>
      <c r="F410" s="53"/>
    </row>
    <row r="411" spans="2:6">
      <c r="B411" s="52" t="s">
        <v>153</v>
      </c>
      <c r="C411" s="52" t="s">
        <v>158</v>
      </c>
      <c r="D411" s="53">
        <v>400</v>
      </c>
      <c r="E411" s="53"/>
      <c r="F411" s="53">
        <v>243.80000305175781</v>
      </c>
    </row>
    <row r="412" spans="2:6">
      <c r="B412" s="52" t="s">
        <v>155</v>
      </c>
      <c r="C412" s="52" t="s">
        <v>158</v>
      </c>
      <c r="D412" s="53">
        <v>400</v>
      </c>
      <c r="E412" s="53"/>
      <c r="F412" s="53">
        <v>339.5</v>
      </c>
    </row>
    <row r="413" spans="2:6" ht="25.5">
      <c r="B413" s="52" t="s">
        <v>281</v>
      </c>
      <c r="C413" s="52"/>
      <c r="D413" s="53"/>
      <c r="E413" s="53" t="s">
        <v>152</v>
      </c>
      <c r="F413" s="53"/>
    </row>
    <row r="414" spans="2:6">
      <c r="B414" s="52" t="s">
        <v>153</v>
      </c>
      <c r="C414" s="52" t="s">
        <v>158</v>
      </c>
      <c r="D414" s="53">
        <v>250</v>
      </c>
      <c r="E414" s="53"/>
      <c r="F414" s="53">
        <v>212.60000610351562</v>
      </c>
    </row>
    <row r="415" spans="2:6">
      <c r="B415" s="52" t="s">
        <v>155</v>
      </c>
      <c r="C415" s="52" t="s">
        <v>158</v>
      </c>
      <c r="D415" s="53">
        <v>400</v>
      </c>
      <c r="E415" s="53"/>
      <c r="F415" s="53">
        <v>295.27999877929687</v>
      </c>
    </row>
    <row r="416" spans="2:6" ht="25.5">
      <c r="B416" s="52" t="s">
        <v>282</v>
      </c>
      <c r="C416" s="52"/>
      <c r="D416" s="53"/>
      <c r="E416" s="53" t="s">
        <v>152</v>
      </c>
      <c r="F416" s="53"/>
    </row>
    <row r="417" spans="2:6">
      <c r="B417" s="52" t="s">
        <v>153</v>
      </c>
      <c r="C417" s="52" t="s">
        <v>158</v>
      </c>
      <c r="D417" s="53">
        <v>630</v>
      </c>
      <c r="E417" s="53"/>
      <c r="F417" s="53">
        <v>425.39999389648437</v>
      </c>
    </row>
    <row r="418" spans="2:6">
      <c r="B418" s="52" t="s">
        <v>155</v>
      </c>
      <c r="C418" s="52" t="s">
        <v>158</v>
      </c>
      <c r="D418" s="53">
        <v>630</v>
      </c>
      <c r="E418" s="53"/>
      <c r="F418" s="53">
        <v>385.80001831054687</v>
      </c>
    </row>
    <row r="419" spans="2:6" ht="25.5">
      <c r="B419" s="52" t="s">
        <v>283</v>
      </c>
      <c r="C419" s="52"/>
      <c r="D419" s="53"/>
      <c r="E419" s="53" t="s">
        <v>152</v>
      </c>
      <c r="F419" s="53"/>
    </row>
    <row r="420" spans="2:6" ht="25.5">
      <c r="B420" s="52" t="s">
        <v>284</v>
      </c>
      <c r="C420" s="52"/>
      <c r="D420" s="53"/>
      <c r="E420" s="53" t="s">
        <v>152</v>
      </c>
      <c r="F420" s="53"/>
    </row>
    <row r="421" spans="2:6">
      <c r="B421" s="52" t="s">
        <v>153</v>
      </c>
      <c r="C421" s="52" t="s">
        <v>171</v>
      </c>
      <c r="D421" s="53">
        <v>250</v>
      </c>
      <c r="E421" s="53"/>
      <c r="F421" s="53">
        <v>133.39999389648437</v>
      </c>
    </row>
    <row r="422" spans="2:6" ht="25.5">
      <c r="B422" s="52" t="s">
        <v>285</v>
      </c>
      <c r="C422" s="52"/>
      <c r="D422" s="53"/>
      <c r="E422" s="53" t="s">
        <v>152</v>
      </c>
      <c r="F422" s="53"/>
    </row>
    <row r="423" spans="2:6">
      <c r="B423" s="52" t="s">
        <v>153</v>
      </c>
      <c r="C423" s="52" t="s">
        <v>158</v>
      </c>
      <c r="D423" s="53">
        <v>630</v>
      </c>
      <c r="E423" s="53"/>
      <c r="F423" s="53">
        <v>375.89999389648438</v>
      </c>
    </row>
    <row r="424" spans="2:6">
      <c r="B424" s="52" t="s">
        <v>155</v>
      </c>
      <c r="C424" s="52" t="s">
        <v>158</v>
      </c>
      <c r="D424" s="53">
        <v>630</v>
      </c>
      <c r="E424" s="53"/>
      <c r="F424" s="53">
        <v>300</v>
      </c>
    </row>
    <row r="425" spans="2:6" ht="25.5">
      <c r="B425" s="52" t="s">
        <v>286</v>
      </c>
      <c r="C425" s="52"/>
      <c r="D425" s="53"/>
      <c r="E425" s="53" t="s">
        <v>152</v>
      </c>
      <c r="F425" s="53"/>
    </row>
    <row r="426" spans="2:6">
      <c r="B426" s="52" t="s">
        <v>153</v>
      </c>
      <c r="C426" s="52" t="s">
        <v>171</v>
      </c>
      <c r="D426" s="53">
        <v>400</v>
      </c>
      <c r="E426" s="53"/>
      <c r="F426" s="53">
        <v>257</v>
      </c>
    </row>
    <row r="427" spans="2:6" ht="25.5">
      <c r="B427" s="52" t="s">
        <v>287</v>
      </c>
      <c r="C427" s="52"/>
      <c r="D427" s="53"/>
      <c r="E427" s="53" t="s">
        <v>152</v>
      </c>
      <c r="F427" s="53"/>
    </row>
    <row r="428" spans="2:6">
      <c r="B428" s="52" t="s">
        <v>153</v>
      </c>
      <c r="C428" s="52" t="s">
        <v>158</v>
      </c>
      <c r="D428" s="53">
        <v>400</v>
      </c>
      <c r="E428" s="53"/>
      <c r="F428" s="53">
        <v>356</v>
      </c>
    </row>
    <row r="429" spans="2:6">
      <c r="B429" s="52" t="s">
        <v>155</v>
      </c>
      <c r="C429" s="52" t="s">
        <v>158</v>
      </c>
      <c r="D429" s="53">
        <v>400</v>
      </c>
      <c r="E429" s="53"/>
      <c r="F429" s="53">
        <v>283.39999389648437</v>
      </c>
    </row>
    <row r="430" spans="2:6" ht="25.5">
      <c r="B430" s="52" t="s">
        <v>288</v>
      </c>
      <c r="C430" s="52"/>
      <c r="D430" s="53"/>
      <c r="E430" s="53" t="s">
        <v>152</v>
      </c>
      <c r="F430" s="53"/>
    </row>
    <row r="431" spans="2:6">
      <c r="B431" s="52" t="s">
        <v>153</v>
      </c>
      <c r="C431" s="52" t="s">
        <v>230</v>
      </c>
      <c r="D431" s="53">
        <v>630</v>
      </c>
      <c r="E431" s="53"/>
      <c r="F431" s="53">
        <v>342.89999389648437</v>
      </c>
    </row>
    <row r="432" spans="2:6">
      <c r="B432" s="52" t="s">
        <v>155</v>
      </c>
      <c r="C432" s="52" t="s">
        <v>171</v>
      </c>
      <c r="D432" s="53">
        <v>630</v>
      </c>
      <c r="E432" s="53"/>
      <c r="F432" s="53">
        <v>438.60000610351562</v>
      </c>
    </row>
    <row r="433" spans="2:6" ht="25.5">
      <c r="B433" s="52" t="s">
        <v>289</v>
      </c>
      <c r="C433" s="52"/>
      <c r="D433" s="53"/>
      <c r="E433" s="53" t="s">
        <v>152</v>
      </c>
      <c r="F433" s="53"/>
    </row>
    <row r="434" spans="2:6">
      <c r="B434" s="52" t="s">
        <v>153</v>
      </c>
      <c r="C434" s="52" t="s">
        <v>158</v>
      </c>
      <c r="D434" s="53">
        <v>400</v>
      </c>
      <c r="E434" s="53"/>
      <c r="F434" s="53">
        <v>356</v>
      </c>
    </row>
    <row r="435" spans="2:6">
      <c r="B435" s="52" t="s">
        <v>155</v>
      </c>
      <c r="C435" s="52" t="s">
        <v>158</v>
      </c>
      <c r="D435" s="53">
        <v>400</v>
      </c>
      <c r="E435" s="53"/>
      <c r="F435" s="53">
        <v>174.5</v>
      </c>
    </row>
    <row r="436" spans="2:6" ht="25.5">
      <c r="B436" s="52" t="s">
        <v>290</v>
      </c>
      <c r="C436" s="52"/>
      <c r="D436" s="53"/>
      <c r="E436" s="53" t="s">
        <v>152</v>
      </c>
      <c r="F436" s="53"/>
    </row>
    <row r="437" spans="2:6">
      <c r="B437" s="52" t="s">
        <v>153</v>
      </c>
      <c r="C437" s="52" t="s">
        <v>186</v>
      </c>
      <c r="D437" s="53">
        <v>0</v>
      </c>
      <c r="E437" s="53"/>
      <c r="F437" s="53">
        <v>0</v>
      </c>
    </row>
    <row r="438" spans="2:6">
      <c r="B438" s="52" t="s">
        <v>155</v>
      </c>
      <c r="C438" s="52" t="s">
        <v>224</v>
      </c>
      <c r="D438" s="53">
        <v>160</v>
      </c>
      <c r="E438" s="53"/>
      <c r="F438" s="53">
        <v>79.699996948242187</v>
      </c>
    </row>
    <row r="439" spans="2:6" ht="25.5">
      <c r="B439" s="52" t="s">
        <v>291</v>
      </c>
      <c r="C439" s="52"/>
      <c r="D439" s="53"/>
      <c r="E439" s="53" t="s">
        <v>152</v>
      </c>
      <c r="F439" s="53"/>
    </row>
    <row r="440" spans="2:6">
      <c r="B440" s="52" t="s">
        <v>153</v>
      </c>
      <c r="C440" s="52" t="s">
        <v>292</v>
      </c>
      <c r="D440" s="53">
        <v>630</v>
      </c>
      <c r="E440" s="53"/>
      <c r="F440" s="53">
        <v>393.05999755859375</v>
      </c>
    </row>
    <row r="441" spans="2:6">
      <c r="B441" s="52" t="s">
        <v>155</v>
      </c>
      <c r="C441" s="52" t="s">
        <v>292</v>
      </c>
      <c r="D441" s="53">
        <v>630</v>
      </c>
      <c r="E441" s="53"/>
      <c r="F441" s="53">
        <v>485.45999145507812</v>
      </c>
    </row>
    <row r="442" spans="2:6" ht="25.5">
      <c r="B442" s="52" t="s">
        <v>293</v>
      </c>
      <c r="C442" s="52"/>
      <c r="D442" s="53"/>
      <c r="E442" s="53" t="s">
        <v>152</v>
      </c>
      <c r="F442" s="53"/>
    </row>
    <row r="443" spans="2:6">
      <c r="B443" s="52" t="s">
        <v>153</v>
      </c>
      <c r="C443" s="52" t="s">
        <v>171</v>
      </c>
      <c r="D443" s="53">
        <v>400</v>
      </c>
      <c r="E443" s="53"/>
      <c r="F443" s="53">
        <v>356</v>
      </c>
    </row>
    <row r="444" spans="2:6">
      <c r="B444" s="52" t="s">
        <v>155</v>
      </c>
      <c r="C444" s="52" t="s">
        <v>171</v>
      </c>
      <c r="D444" s="53">
        <v>400</v>
      </c>
      <c r="E444" s="53"/>
      <c r="F444" s="53">
        <v>209.32000732421875</v>
      </c>
    </row>
    <row r="445" spans="2:6" ht="25.5">
      <c r="B445" s="52" t="s">
        <v>294</v>
      </c>
      <c r="C445" s="52"/>
      <c r="D445" s="53"/>
      <c r="E445" s="53" t="s">
        <v>152</v>
      </c>
      <c r="F445" s="53"/>
    </row>
    <row r="446" spans="2:6">
      <c r="B446" s="52" t="s">
        <v>153</v>
      </c>
      <c r="C446" s="52" t="s">
        <v>158</v>
      </c>
      <c r="D446" s="53">
        <v>630</v>
      </c>
      <c r="E446" s="53"/>
      <c r="F446" s="53">
        <v>410.8800048828125</v>
      </c>
    </row>
    <row r="447" spans="2:6">
      <c r="B447" s="52" t="s">
        <v>155</v>
      </c>
      <c r="C447" s="52" t="s">
        <v>158</v>
      </c>
      <c r="D447" s="53">
        <v>630</v>
      </c>
      <c r="E447" s="53"/>
      <c r="F447" s="53">
        <v>532.32000732421875</v>
      </c>
    </row>
    <row r="448" spans="2:6" ht="25.5">
      <c r="B448" s="52" t="s">
        <v>295</v>
      </c>
      <c r="C448" s="52"/>
      <c r="D448" s="53"/>
      <c r="E448" s="53" t="s">
        <v>152</v>
      </c>
      <c r="F448" s="53"/>
    </row>
    <row r="449" spans="2:6">
      <c r="B449" s="52" t="s">
        <v>153</v>
      </c>
      <c r="C449" s="52" t="s">
        <v>171</v>
      </c>
      <c r="D449" s="53">
        <v>400</v>
      </c>
      <c r="E449" s="53"/>
      <c r="F449" s="53">
        <v>313.10000610351562</v>
      </c>
    </row>
    <row r="450" spans="2:6">
      <c r="B450" s="52" t="s">
        <v>155</v>
      </c>
      <c r="C450" s="52" t="s">
        <v>171</v>
      </c>
      <c r="D450" s="53">
        <v>400</v>
      </c>
      <c r="E450" s="53"/>
      <c r="F450" s="53">
        <v>258.98001098632812</v>
      </c>
    </row>
    <row r="451" spans="2:6" ht="25.5">
      <c r="B451" s="52" t="s">
        <v>296</v>
      </c>
      <c r="C451" s="52"/>
      <c r="D451" s="53"/>
      <c r="E451" s="53" t="s">
        <v>152</v>
      </c>
      <c r="F451" s="53"/>
    </row>
    <row r="452" spans="2:6">
      <c r="B452" s="52" t="s">
        <v>153</v>
      </c>
      <c r="C452" s="52" t="s">
        <v>171</v>
      </c>
      <c r="D452" s="53">
        <v>400</v>
      </c>
      <c r="E452" s="53"/>
      <c r="F452" s="53">
        <v>195.6199951171875</v>
      </c>
    </row>
    <row r="453" spans="2:6">
      <c r="B453" s="52" t="s">
        <v>155</v>
      </c>
      <c r="C453" s="52" t="s">
        <v>171</v>
      </c>
      <c r="D453" s="53">
        <v>400</v>
      </c>
      <c r="E453" s="53"/>
      <c r="F453" s="53">
        <v>303.20001220703125</v>
      </c>
    </row>
    <row r="454" spans="2:6" ht="25.5">
      <c r="B454" s="52" t="s">
        <v>297</v>
      </c>
      <c r="C454" s="52"/>
      <c r="D454" s="53"/>
      <c r="E454" s="53" t="s">
        <v>152</v>
      </c>
      <c r="F454" s="53"/>
    </row>
    <row r="455" spans="2:6">
      <c r="B455" s="52" t="s">
        <v>153</v>
      </c>
      <c r="C455" s="52" t="s">
        <v>158</v>
      </c>
      <c r="D455" s="53">
        <v>250</v>
      </c>
      <c r="E455" s="53"/>
      <c r="F455" s="53">
        <v>70.699996948242187</v>
      </c>
    </row>
    <row r="456" spans="2:6" ht="25.5">
      <c r="B456" s="52" t="s">
        <v>298</v>
      </c>
      <c r="C456" s="52"/>
      <c r="D456" s="53"/>
      <c r="E456" s="53" t="s">
        <v>152</v>
      </c>
      <c r="F456" s="53"/>
    </row>
    <row r="457" spans="2:6">
      <c r="B457" s="52" t="s">
        <v>153</v>
      </c>
      <c r="C457" s="52" t="s">
        <v>213</v>
      </c>
      <c r="D457" s="53">
        <v>315</v>
      </c>
      <c r="E457" s="53"/>
      <c r="F457" s="53">
        <v>217.64999389648437</v>
      </c>
    </row>
    <row r="458" spans="2:6" ht="25.5">
      <c r="B458" s="52" t="s">
        <v>299</v>
      </c>
      <c r="C458" s="52"/>
      <c r="D458" s="53"/>
      <c r="E458" s="53" t="s">
        <v>152</v>
      </c>
      <c r="F458" s="53"/>
    </row>
    <row r="459" spans="2:6">
      <c r="B459" s="52" t="s">
        <v>153</v>
      </c>
      <c r="C459" s="52" t="s">
        <v>158</v>
      </c>
      <c r="D459" s="53">
        <v>400</v>
      </c>
      <c r="E459" s="53"/>
      <c r="F459" s="53">
        <v>229.27999877929687</v>
      </c>
    </row>
    <row r="460" spans="2:6" ht="25.5">
      <c r="B460" s="52" t="s">
        <v>300</v>
      </c>
      <c r="C460" s="52"/>
      <c r="D460" s="53"/>
      <c r="E460" s="53" t="s">
        <v>152</v>
      </c>
      <c r="F460" s="53"/>
    </row>
    <row r="461" spans="2:6">
      <c r="B461" s="52" t="s">
        <v>153</v>
      </c>
      <c r="C461" s="52" t="s">
        <v>158</v>
      </c>
      <c r="D461" s="53">
        <v>250</v>
      </c>
      <c r="E461" s="53"/>
      <c r="F461" s="53">
        <v>77.300003051757812</v>
      </c>
    </row>
    <row r="462" spans="2:6" ht="25.5">
      <c r="B462" s="52" t="s">
        <v>301</v>
      </c>
      <c r="C462" s="52"/>
      <c r="D462" s="53"/>
      <c r="E462" s="53" t="s">
        <v>152</v>
      </c>
      <c r="F462" s="53"/>
    </row>
    <row r="463" spans="2:6">
      <c r="B463" s="52" t="s">
        <v>153</v>
      </c>
      <c r="C463" s="52" t="s">
        <v>158</v>
      </c>
      <c r="D463" s="53">
        <v>200</v>
      </c>
      <c r="E463" s="53"/>
      <c r="F463" s="53">
        <v>178</v>
      </c>
    </row>
    <row r="464" spans="2:6">
      <c r="B464" s="52" t="s">
        <v>155</v>
      </c>
      <c r="C464" s="52" t="s">
        <v>158</v>
      </c>
      <c r="D464" s="53">
        <v>400</v>
      </c>
      <c r="E464" s="53"/>
      <c r="F464" s="53">
        <v>163.27999877929687</v>
      </c>
    </row>
    <row r="465" spans="2:6" ht="25.5">
      <c r="B465" s="52" t="s">
        <v>302</v>
      </c>
      <c r="C465" s="52"/>
      <c r="D465" s="53"/>
      <c r="E465" s="53" t="s">
        <v>152</v>
      </c>
      <c r="F465" s="53"/>
    </row>
    <row r="466" spans="2:6">
      <c r="B466" s="52" t="s">
        <v>153</v>
      </c>
      <c r="C466" s="52" t="s">
        <v>171</v>
      </c>
      <c r="D466" s="53">
        <v>250</v>
      </c>
      <c r="E466" s="53"/>
      <c r="F466" s="53">
        <v>169.30000305175781</v>
      </c>
    </row>
    <row r="467" spans="2:6" ht="25.5">
      <c r="B467" s="52" t="s">
        <v>303</v>
      </c>
      <c r="C467" s="52"/>
      <c r="D467" s="53"/>
      <c r="E467" s="53" t="s">
        <v>152</v>
      </c>
      <c r="F467" s="53"/>
    </row>
    <row r="468" spans="2:6">
      <c r="B468" s="52" t="s">
        <v>153</v>
      </c>
      <c r="C468" s="52" t="s">
        <v>158</v>
      </c>
      <c r="D468" s="53">
        <v>400</v>
      </c>
      <c r="E468" s="53"/>
      <c r="F468" s="53">
        <v>356</v>
      </c>
    </row>
    <row r="469" spans="2:6">
      <c r="B469" s="52" t="s">
        <v>155</v>
      </c>
      <c r="C469" s="52" t="s">
        <v>158</v>
      </c>
      <c r="D469" s="53">
        <v>400</v>
      </c>
      <c r="E469" s="53"/>
      <c r="F469" s="53">
        <v>227.30000305175781</v>
      </c>
    </row>
    <row r="470" spans="2:6" ht="25.5">
      <c r="B470" s="52" t="s">
        <v>304</v>
      </c>
      <c r="C470" s="52"/>
      <c r="D470" s="53"/>
      <c r="E470" s="53" t="s">
        <v>152</v>
      </c>
      <c r="F470" s="53"/>
    </row>
    <row r="471" spans="2:6">
      <c r="B471" s="52" t="s">
        <v>153</v>
      </c>
      <c r="C471" s="52" t="s">
        <v>158</v>
      </c>
      <c r="D471" s="53">
        <v>400</v>
      </c>
      <c r="E471" s="53"/>
      <c r="F471" s="53">
        <v>214.10000610351562</v>
      </c>
    </row>
    <row r="472" spans="2:6">
      <c r="B472" s="52" t="s">
        <v>155</v>
      </c>
      <c r="C472" s="52" t="s">
        <v>158</v>
      </c>
      <c r="D472" s="53">
        <v>400</v>
      </c>
      <c r="E472" s="53"/>
      <c r="F472" s="53">
        <v>217.39999389648437</v>
      </c>
    </row>
    <row r="473" spans="2:6" ht="25.5">
      <c r="B473" s="52" t="s">
        <v>305</v>
      </c>
      <c r="C473" s="52"/>
      <c r="D473" s="53"/>
      <c r="E473" s="53" t="s">
        <v>152</v>
      </c>
      <c r="F473" s="53"/>
    </row>
    <row r="474" spans="2:6">
      <c r="B474" s="52" t="s">
        <v>153</v>
      </c>
      <c r="C474" s="52" t="s">
        <v>158</v>
      </c>
      <c r="D474" s="53">
        <v>250</v>
      </c>
      <c r="E474" s="53"/>
      <c r="F474" s="53">
        <v>123.5</v>
      </c>
    </row>
    <row r="475" spans="2:6" ht="25.5">
      <c r="B475" s="52" t="s">
        <v>306</v>
      </c>
      <c r="C475" s="52"/>
      <c r="D475" s="53"/>
      <c r="E475" s="53" t="s">
        <v>152</v>
      </c>
      <c r="F475" s="53"/>
    </row>
    <row r="476" spans="2:6">
      <c r="B476" s="52" t="s">
        <v>153</v>
      </c>
      <c r="C476" s="52" t="s">
        <v>158</v>
      </c>
      <c r="D476" s="53">
        <v>400</v>
      </c>
      <c r="E476" s="53"/>
      <c r="F476" s="53">
        <v>205.52000427246094</v>
      </c>
    </row>
    <row r="477" spans="2:6">
      <c r="B477" s="52" t="s">
        <v>155</v>
      </c>
      <c r="C477" s="52" t="s">
        <v>158</v>
      </c>
      <c r="D477" s="53">
        <v>630</v>
      </c>
      <c r="E477" s="53"/>
      <c r="F477" s="53">
        <v>313.20001220703125</v>
      </c>
    </row>
    <row r="478" spans="2:6" ht="25.5">
      <c r="B478" s="52" t="s">
        <v>307</v>
      </c>
      <c r="C478" s="52"/>
      <c r="D478" s="53"/>
      <c r="E478" s="53" t="s">
        <v>152</v>
      </c>
      <c r="F478" s="53"/>
    </row>
    <row r="479" spans="2:6">
      <c r="B479" s="52" t="s">
        <v>153</v>
      </c>
      <c r="C479" s="52" t="s">
        <v>158</v>
      </c>
      <c r="D479" s="53">
        <v>400</v>
      </c>
      <c r="E479" s="53"/>
      <c r="F479" s="53">
        <v>237.19999694824219</v>
      </c>
    </row>
    <row r="480" spans="2:6">
      <c r="B480" s="52" t="s">
        <v>155</v>
      </c>
      <c r="C480" s="52" t="s">
        <v>158</v>
      </c>
      <c r="D480" s="53">
        <v>400</v>
      </c>
      <c r="E480" s="53"/>
      <c r="F480" s="53">
        <v>356</v>
      </c>
    </row>
    <row r="481" spans="2:6" ht="25.5">
      <c r="B481" s="52" t="s">
        <v>308</v>
      </c>
      <c r="C481" s="52"/>
      <c r="D481" s="53"/>
      <c r="E481" s="53" t="s">
        <v>152</v>
      </c>
      <c r="F481" s="53"/>
    </row>
    <row r="482" spans="2:6">
      <c r="B482" s="52" t="s">
        <v>153</v>
      </c>
      <c r="C482" s="52" t="s">
        <v>171</v>
      </c>
      <c r="D482" s="53">
        <v>400</v>
      </c>
      <c r="E482" s="53"/>
      <c r="F482" s="53">
        <v>314.41998291015625</v>
      </c>
    </row>
    <row r="483" spans="2:6">
      <c r="B483" s="52" t="s">
        <v>155</v>
      </c>
      <c r="C483" s="52" t="s">
        <v>158</v>
      </c>
      <c r="D483" s="53">
        <v>400</v>
      </c>
      <c r="E483" s="53"/>
      <c r="F483" s="53">
        <v>290</v>
      </c>
    </row>
    <row r="484" spans="2:6" ht="25.5">
      <c r="B484" s="52" t="s">
        <v>309</v>
      </c>
      <c r="C484" s="52"/>
      <c r="D484" s="53"/>
      <c r="E484" s="53" t="s">
        <v>152</v>
      </c>
      <c r="F484" s="53"/>
    </row>
    <row r="485" spans="2:6">
      <c r="B485" s="52" t="s">
        <v>153</v>
      </c>
      <c r="C485" s="52" t="s">
        <v>158</v>
      </c>
      <c r="D485" s="53">
        <v>180</v>
      </c>
      <c r="E485" s="53"/>
      <c r="F485" s="53">
        <v>90.899993896484375</v>
      </c>
    </row>
    <row r="486" spans="2:6">
      <c r="B486" s="52" t="s">
        <v>155</v>
      </c>
      <c r="C486" s="52" t="s">
        <v>158</v>
      </c>
      <c r="D486" s="53">
        <v>180</v>
      </c>
      <c r="E486" s="53"/>
      <c r="F486" s="53">
        <v>90.899993896484375</v>
      </c>
    </row>
    <row r="487" spans="2:6" ht="25.5">
      <c r="B487" s="52" t="s">
        <v>310</v>
      </c>
      <c r="C487" s="52"/>
      <c r="D487" s="53"/>
      <c r="E487" s="53" t="s">
        <v>152</v>
      </c>
      <c r="F487" s="53"/>
    </row>
    <row r="488" spans="2:6">
      <c r="B488" s="52" t="s">
        <v>153</v>
      </c>
      <c r="C488" s="52" t="s">
        <v>158</v>
      </c>
      <c r="D488" s="53">
        <v>400</v>
      </c>
      <c r="E488" s="53"/>
      <c r="F488" s="53">
        <v>253.69999694824219</v>
      </c>
    </row>
    <row r="489" spans="2:6" ht="25.5">
      <c r="B489" s="52" t="s">
        <v>311</v>
      </c>
      <c r="C489" s="52"/>
      <c r="D489" s="53"/>
      <c r="E489" s="53" t="s">
        <v>152</v>
      </c>
      <c r="F489" s="53"/>
    </row>
    <row r="490" spans="2:6">
      <c r="B490" s="52" t="s">
        <v>153</v>
      </c>
      <c r="C490" s="52" t="s">
        <v>158</v>
      </c>
      <c r="D490" s="53">
        <v>400</v>
      </c>
      <c r="E490" s="53"/>
      <c r="F490" s="53">
        <v>163.27999877929687</v>
      </c>
    </row>
    <row r="491" spans="2:6">
      <c r="B491" s="52" t="s">
        <v>155</v>
      </c>
      <c r="C491" s="52" t="s">
        <v>171</v>
      </c>
      <c r="D491" s="53">
        <v>400</v>
      </c>
      <c r="E491" s="53"/>
      <c r="F491" s="53">
        <v>286.04000854492188</v>
      </c>
    </row>
    <row r="492" spans="2:6" ht="25.5">
      <c r="B492" s="52" t="s">
        <v>312</v>
      </c>
      <c r="C492" s="52"/>
      <c r="D492" s="53"/>
      <c r="E492" s="53" t="s">
        <v>152</v>
      </c>
      <c r="F492" s="53"/>
    </row>
    <row r="493" spans="2:6">
      <c r="B493" s="52" t="s">
        <v>153</v>
      </c>
      <c r="C493" s="52" t="s">
        <v>158</v>
      </c>
      <c r="D493" s="53">
        <v>630</v>
      </c>
      <c r="E493" s="53"/>
      <c r="F493" s="53">
        <v>560.70001220703125</v>
      </c>
    </row>
    <row r="494" spans="2:6">
      <c r="B494" s="52" t="s">
        <v>155</v>
      </c>
      <c r="C494" s="52" t="s">
        <v>158</v>
      </c>
      <c r="D494" s="53">
        <v>630</v>
      </c>
      <c r="E494" s="53"/>
      <c r="F494" s="53">
        <v>441.89999389648437</v>
      </c>
    </row>
    <row r="495" spans="2:6" ht="25.5">
      <c r="B495" s="52" t="s">
        <v>313</v>
      </c>
      <c r="C495" s="52"/>
      <c r="D495" s="53"/>
      <c r="E495" s="53" t="s">
        <v>152</v>
      </c>
      <c r="F495" s="53"/>
    </row>
    <row r="496" spans="2:6">
      <c r="B496" s="52" t="s">
        <v>153</v>
      </c>
      <c r="C496" s="52" t="s">
        <v>158</v>
      </c>
      <c r="D496" s="53">
        <v>200</v>
      </c>
      <c r="E496" s="53"/>
      <c r="F496" s="53">
        <v>118.59999847412109</v>
      </c>
    </row>
    <row r="497" spans="2:6">
      <c r="B497" s="52" t="s">
        <v>155</v>
      </c>
      <c r="C497" s="52" t="s">
        <v>158</v>
      </c>
      <c r="D497" s="53">
        <v>400</v>
      </c>
      <c r="E497" s="53"/>
      <c r="F497" s="53">
        <v>311.77999877929687</v>
      </c>
    </row>
    <row r="498" spans="2:6" ht="25.5">
      <c r="B498" s="52" t="s">
        <v>314</v>
      </c>
      <c r="C498" s="52"/>
      <c r="D498" s="53"/>
      <c r="E498" s="53" t="s">
        <v>152</v>
      </c>
      <c r="F498" s="53"/>
    </row>
    <row r="499" spans="2:6">
      <c r="B499" s="52" t="s">
        <v>153</v>
      </c>
      <c r="C499" s="52" t="s">
        <v>158</v>
      </c>
      <c r="D499" s="53">
        <v>400</v>
      </c>
      <c r="E499" s="53"/>
      <c r="F499" s="53">
        <v>181.10000610351562</v>
      </c>
    </row>
    <row r="500" spans="2:6">
      <c r="B500" s="52" t="s">
        <v>155</v>
      </c>
      <c r="C500" s="52" t="s">
        <v>158</v>
      </c>
      <c r="D500" s="53">
        <v>320</v>
      </c>
      <c r="E500" s="53"/>
      <c r="F500" s="53">
        <v>195.69999694824219</v>
      </c>
    </row>
    <row r="501" spans="2:6" ht="25.5">
      <c r="B501" s="52" t="s">
        <v>315</v>
      </c>
      <c r="C501" s="52"/>
      <c r="D501" s="53"/>
      <c r="E501" s="53" t="s">
        <v>152</v>
      </c>
      <c r="F501" s="53"/>
    </row>
    <row r="502" spans="2:6">
      <c r="B502" s="52" t="s">
        <v>153</v>
      </c>
      <c r="C502" s="52" t="s">
        <v>158</v>
      </c>
      <c r="D502" s="53">
        <v>400</v>
      </c>
      <c r="E502" s="53"/>
      <c r="F502" s="53">
        <v>257</v>
      </c>
    </row>
    <row r="503" spans="2:6">
      <c r="B503" s="52" t="s">
        <v>155</v>
      </c>
      <c r="C503" s="52" t="s">
        <v>262</v>
      </c>
      <c r="D503" s="53">
        <v>630</v>
      </c>
      <c r="E503" s="53"/>
      <c r="F503" s="53">
        <v>560.70001220703125</v>
      </c>
    </row>
    <row r="504" spans="2:6" ht="25.5">
      <c r="B504" s="52" t="s">
        <v>316</v>
      </c>
      <c r="C504" s="52"/>
      <c r="D504" s="53"/>
      <c r="E504" s="53" t="s">
        <v>152</v>
      </c>
      <c r="F504" s="53"/>
    </row>
    <row r="505" spans="2:6">
      <c r="B505" s="52" t="s">
        <v>153</v>
      </c>
      <c r="C505" s="52" t="s">
        <v>158</v>
      </c>
      <c r="D505" s="53">
        <v>400</v>
      </c>
      <c r="E505" s="53"/>
      <c r="F505" s="53">
        <v>233.89999389648437</v>
      </c>
    </row>
    <row r="506" spans="2:6" ht="25.5">
      <c r="B506" s="52" t="s">
        <v>317</v>
      </c>
      <c r="C506" s="52"/>
      <c r="D506" s="53"/>
      <c r="E506" s="53" t="s">
        <v>152</v>
      </c>
      <c r="F506" s="53"/>
    </row>
    <row r="507" spans="2:6">
      <c r="B507" s="52" t="s">
        <v>153</v>
      </c>
      <c r="C507" s="52"/>
      <c r="D507" s="53">
        <v>320</v>
      </c>
      <c r="E507" s="53"/>
      <c r="F507" s="53">
        <v>235.30000305175781</v>
      </c>
    </row>
    <row r="508" spans="2:6" ht="25.5">
      <c r="B508" s="52" t="s">
        <v>318</v>
      </c>
      <c r="C508" s="52"/>
      <c r="D508" s="53"/>
      <c r="E508" s="53" t="s">
        <v>152</v>
      </c>
      <c r="F508" s="53"/>
    </row>
    <row r="509" spans="2:6">
      <c r="B509" s="52" t="s">
        <v>153</v>
      </c>
      <c r="C509" s="52" t="s">
        <v>158</v>
      </c>
      <c r="D509" s="53">
        <v>250</v>
      </c>
      <c r="E509" s="53"/>
      <c r="F509" s="53">
        <v>143.30000305175781</v>
      </c>
    </row>
    <row r="510" spans="2:6" ht="25.5">
      <c r="B510" s="52" t="s">
        <v>319</v>
      </c>
      <c r="C510" s="52"/>
      <c r="D510" s="53"/>
      <c r="E510" s="53" t="s">
        <v>152</v>
      </c>
      <c r="F510" s="53"/>
    </row>
    <row r="511" spans="2:6">
      <c r="B511" s="52" t="s">
        <v>153</v>
      </c>
      <c r="C511" s="52" t="s">
        <v>158</v>
      </c>
      <c r="D511" s="53">
        <v>630</v>
      </c>
      <c r="E511" s="53"/>
      <c r="F511" s="53">
        <v>455.10000610351562</v>
      </c>
    </row>
    <row r="512" spans="2:6">
      <c r="B512" s="52" t="s">
        <v>155</v>
      </c>
      <c r="C512" s="52" t="s">
        <v>158</v>
      </c>
      <c r="D512" s="53">
        <v>630</v>
      </c>
      <c r="E512" s="53"/>
      <c r="F512" s="53">
        <v>498</v>
      </c>
    </row>
    <row r="513" spans="2:6" ht="25.5">
      <c r="B513" s="52" t="s">
        <v>320</v>
      </c>
      <c r="C513" s="52"/>
      <c r="D513" s="53"/>
      <c r="E513" s="53" t="s">
        <v>152</v>
      </c>
      <c r="F513" s="53"/>
    </row>
    <row r="514" spans="2:6">
      <c r="B514" s="52" t="s">
        <v>153</v>
      </c>
      <c r="C514" s="52" t="s">
        <v>171</v>
      </c>
      <c r="D514" s="53">
        <v>630</v>
      </c>
      <c r="E514" s="53"/>
      <c r="F514" s="53">
        <v>560.70001220703125</v>
      </c>
    </row>
    <row r="515" spans="2:6">
      <c r="B515" s="52" t="s">
        <v>155</v>
      </c>
      <c r="C515" s="52" t="s">
        <v>171</v>
      </c>
      <c r="D515" s="53">
        <v>400</v>
      </c>
      <c r="E515" s="53"/>
      <c r="F515" s="53">
        <v>174.5</v>
      </c>
    </row>
    <row r="516" spans="2:6" ht="25.5">
      <c r="B516" s="52" t="s">
        <v>321</v>
      </c>
      <c r="C516" s="52"/>
      <c r="D516" s="53"/>
      <c r="E516" s="53" t="s">
        <v>152</v>
      </c>
      <c r="F516" s="53"/>
    </row>
    <row r="517" spans="2:6">
      <c r="B517" s="52" t="s">
        <v>153</v>
      </c>
      <c r="C517" s="52" t="s">
        <v>158</v>
      </c>
      <c r="D517" s="53">
        <v>400</v>
      </c>
      <c r="E517" s="53"/>
      <c r="F517" s="53">
        <v>224</v>
      </c>
    </row>
    <row r="518" spans="2:6">
      <c r="B518" s="52" t="s">
        <v>155</v>
      </c>
      <c r="C518" s="52" t="s">
        <v>158</v>
      </c>
      <c r="D518" s="53">
        <v>400</v>
      </c>
      <c r="E518" s="53"/>
      <c r="F518" s="53">
        <v>356</v>
      </c>
    </row>
    <row r="519" spans="2:6" ht="25.5">
      <c r="B519" s="52" t="s">
        <v>322</v>
      </c>
      <c r="C519" s="52"/>
      <c r="D519" s="53"/>
      <c r="E519" s="53" t="s">
        <v>152</v>
      </c>
      <c r="F519" s="53"/>
    </row>
    <row r="520" spans="2:6">
      <c r="B520" s="52" t="s">
        <v>153</v>
      </c>
      <c r="C520" s="52" t="s">
        <v>158</v>
      </c>
      <c r="D520" s="53">
        <v>315</v>
      </c>
      <c r="E520" s="53"/>
      <c r="F520" s="53">
        <v>105.45000457763672</v>
      </c>
    </row>
    <row r="521" spans="2:6">
      <c r="B521" s="52" t="s">
        <v>155</v>
      </c>
      <c r="C521" s="52" t="s">
        <v>158</v>
      </c>
      <c r="D521" s="53">
        <v>400</v>
      </c>
      <c r="E521" s="53"/>
      <c r="F521" s="53">
        <v>356</v>
      </c>
    </row>
    <row r="522" spans="2:6" ht="25.5">
      <c r="B522" s="52" t="s">
        <v>323</v>
      </c>
      <c r="C522" s="52"/>
      <c r="D522" s="53"/>
      <c r="E522" s="53" t="s">
        <v>152</v>
      </c>
      <c r="F522" s="53"/>
    </row>
    <row r="523" spans="2:6">
      <c r="B523" s="52" t="s">
        <v>153</v>
      </c>
      <c r="C523" s="52" t="s">
        <v>158</v>
      </c>
      <c r="D523" s="53">
        <v>400</v>
      </c>
      <c r="E523" s="53"/>
      <c r="F523" s="53">
        <v>237.19999694824219</v>
      </c>
    </row>
    <row r="524" spans="2:6">
      <c r="B524" s="52" t="s">
        <v>155</v>
      </c>
      <c r="C524" s="52" t="s">
        <v>158</v>
      </c>
      <c r="D524" s="53">
        <v>250</v>
      </c>
      <c r="E524" s="53"/>
      <c r="F524" s="53">
        <v>222.5</v>
      </c>
    </row>
    <row r="525" spans="2:6" ht="25.5">
      <c r="B525" s="52" t="s">
        <v>324</v>
      </c>
      <c r="C525" s="52"/>
      <c r="D525" s="53"/>
      <c r="E525" s="53" t="s">
        <v>152</v>
      </c>
      <c r="F525" s="53"/>
    </row>
    <row r="526" spans="2:6">
      <c r="B526" s="52" t="s">
        <v>153</v>
      </c>
      <c r="C526" s="52" t="s">
        <v>158</v>
      </c>
      <c r="D526" s="53">
        <v>315</v>
      </c>
      <c r="E526" s="53"/>
      <c r="F526" s="53">
        <v>174.75</v>
      </c>
    </row>
    <row r="527" spans="2:6" ht="25.5">
      <c r="B527" s="52" t="s">
        <v>325</v>
      </c>
      <c r="C527" s="52"/>
      <c r="D527" s="53"/>
      <c r="E527" s="53" t="s">
        <v>152</v>
      </c>
      <c r="F527" s="53"/>
    </row>
    <row r="528" spans="2:6">
      <c r="B528" s="52" t="s">
        <v>153</v>
      </c>
      <c r="C528" s="52" t="s">
        <v>158</v>
      </c>
      <c r="D528" s="53">
        <v>400</v>
      </c>
      <c r="E528" s="53"/>
      <c r="F528" s="53">
        <v>230.60000610351562</v>
      </c>
    </row>
    <row r="529" spans="2:6">
      <c r="B529" s="52" t="s">
        <v>155</v>
      </c>
      <c r="C529" s="52" t="s">
        <v>158</v>
      </c>
      <c r="D529" s="53">
        <v>160</v>
      </c>
      <c r="E529" s="53"/>
      <c r="F529" s="53">
        <v>142.39999389648437</v>
      </c>
    </row>
    <row r="530" spans="2:6" ht="25.5">
      <c r="B530" s="52" t="s">
        <v>326</v>
      </c>
      <c r="C530" s="52"/>
      <c r="D530" s="53"/>
      <c r="E530" s="53" t="s">
        <v>152</v>
      </c>
      <c r="F530" s="53"/>
    </row>
    <row r="531" spans="2:6">
      <c r="B531" s="52" t="s">
        <v>153</v>
      </c>
      <c r="C531" s="52" t="s">
        <v>158</v>
      </c>
      <c r="D531" s="53">
        <v>250</v>
      </c>
      <c r="E531" s="53"/>
      <c r="F531" s="53">
        <v>222.5</v>
      </c>
    </row>
    <row r="532" spans="2:6" ht="25.5">
      <c r="B532" s="52" t="s">
        <v>327</v>
      </c>
      <c r="C532" s="52"/>
      <c r="D532" s="53"/>
      <c r="E532" s="53" t="s">
        <v>152</v>
      </c>
      <c r="F532" s="53"/>
    </row>
    <row r="533" spans="2:6">
      <c r="B533" s="52" t="s">
        <v>153</v>
      </c>
      <c r="C533" s="52" t="s">
        <v>158</v>
      </c>
      <c r="D533" s="53">
        <v>400</v>
      </c>
      <c r="E533" s="53"/>
      <c r="F533" s="53">
        <v>19.399993896484375</v>
      </c>
    </row>
    <row r="534" spans="2:6" ht="25.5">
      <c r="B534" s="52" t="s">
        <v>328</v>
      </c>
      <c r="C534" s="52"/>
      <c r="D534" s="53"/>
      <c r="E534" s="53" t="s">
        <v>152</v>
      </c>
      <c r="F534" s="53"/>
    </row>
    <row r="535" spans="2:6">
      <c r="B535" s="52" t="s">
        <v>153</v>
      </c>
      <c r="C535" s="52" t="s">
        <v>158</v>
      </c>
      <c r="D535" s="53">
        <v>630</v>
      </c>
      <c r="E535" s="53"/>
      <c r="F535" s="53">
        <v>75.599990844726563</v>
      </c>
    </row>
    <row r="536" spans="2:6" ht="25.5">
      <c r="B536" s="52" t="s">
        <v>329</v>
      </c>
      <c r="C536" s="52"/>
      <c r="D536" s="53"/>
      <c r="E536" s="53" t="s">
        <v>152</v>
      </c>
      <c r="F536" s="53"/>
    </row>
    <row r="537" spans="2:6">
      <c r="B537" s="52" t="s">
        <v>153</v>
      </c>
      <c r="C537" s="52" t="s">
        <v>171</v>
      </c>
      <c r="D537" s="53">
        <v>400</v>
      </c>
      <c r="E537" s="53"/>
      <c r="F537" s="53">
        <v>221.10000610351562</v>
      </c>
    </row>
    <row r="538" spans="2:6" ht="25.5">
      <c r="B538" s="52" t="s">
        <v>330</v>
      </c>
      <c r="C538" s="52"/>
      <c r="D538" s="53"/>
      <c r="E538" s="53" t="s">
        <v>152</v>
      </c>
      <c r="F538" s="53"/>
    </row>
    <row r="539" spans="2:6">
      <c r="B539" s="52" t="s">
        <v>153</v>
      </c>
      <c r="C539" s="52" t="s">
        <v>171</v>
      </c>
      <c r="D539" s="53">
        <v>400</v>
      </c>
      <c r="E539" s="53"/>
      <c r="F539" s="53">
        <v>276.79998779296875</v>
      </c>
    </row>
    <row r="540" spans="2:6" ht="25.5">
      <c r="B540" s="52" t="s">
        <v>331</v>
      </c>
      <c r="C540" s="52"/>
      <c r="D540" s="53"/>
      <c r="E540" s="53" t="s">
        <v>152</v>
      </c>
      <c r="F540" s="53"/>
    </row>
    <row r="541" spans="2:6">
      <c r="B541" s="52" t="s">
        <v>153</v>
      </c>
      <c r="C541" s="52" t="s">
        <v>171</v>
      </c>
      <c r="D541" s="53">
        <v>400</v>
      </c>
      <c r="E541" s="53"/>
      <c r="F541" s="53">
        <v>161.30000305175781</v>
      </c>
    </row>
    <row r="542" spans="2:6" ht="25.5">
      <c r="B542" s="52" t="s">
        <v>332</v>
      </c>
      <c r="C542" s="52"/>
      <c r="D542" s="53"/>
      <c r="E542" s="53" t="s">
        <v>152</v>
      </c>
      <c r="F542" s="53"/>
    </row>
    <row r="543" spans="2:6">
      <c r="B543" s="52" t="s">
        <v>153</v>
      </c>
      <c r="C543" s="52" t="s">
        <v>158</v>
      </c>
      <c r="D543" s="53">
        <v>400</v>
      </c>
      <c r="E543" s="53"/>
      <c r="F543" s="53">
        <v>250.39999389648437</v>
      </c>
    </row>
    <row r="544" spans="2:6" ht="25.5">
      <c r="B544" s="52" t="s">
        <v>333</v>
      </c>
      <c r="C544" s="52"/>
      <c r="D544" s="53"/>
      <c r="E544" s="53" t="s">
        <v>152</v>
      </c>
      <c r="F544" s="53"/>
    </row>
    <row r="545" spans="2:6">
      <c r="B545" s="52" t="s">
        <v>153</v>
      </c>
      <c r="C545" s="52" t="s">
        <v>334</v>
      </c>
      <c r="D545" s="53">
        <v>250</v>
      </c>
      <c r="E545" s="53"/>
      <c r="F545" s="53">
        <v>37.699996948242187</v>
      </c>
    </row>
    <row r="546" spans="2:6" ht="25.5">
      <c r="B546" s="52" t="s">
        <v>335</v>
      </c>
      <c r="C546" s="52"/>
      <c r="D546" s="53"/>
      <c r="E546" s="53" t="s">
        <v>152</v>
      </c>
      <c r="F546" s="53"/>
    </row>
    <row r="547" spans="2:6">
      <c r="B547" s="52" t="s">
        <v>153</v>
      </c>
      <c r="C547" s="52" t="s">
        <v>158</v>
      </c>
      <c r="D547" s="53">
        <v>250</v>
      </c>
      <c r="E547" s="53"/>
      <c r="F547" s="53">
        <v>74</v>
      </c>
    </row>
    <row r="548" spans="2:6" ht="25.5">
      <c r="B548" s="52" t="s">
        <v>336</v>
      </c>
      <c r="C548" s="52"/>
      <c r="D548" s="53"/>
      <c r="E548" s="53" t="s">
        <v>152</v>
      </c>
      <c r="F548" s="53"/>
    </row>
    <row r="549" spans="2:6">
      <c r="B549" s="52" t="s">
        <v>153</v>
      </c>
      <c r="C549" s="52" t="s">
        <v>158</v>
      </c>
      <c r="D549" s="53">
        <v>400</v>
      </c>
      <c r="E549" s="53"/>
      <c r="F549" s="53">
        <v>187.69999694824219</v>
      </c>
    </row>
    <row r="550" spans="2:6" ht="25.5">
      <c r="B550" s="52" t="s">
        <v>337</v>
      </c>
      <c r="C550" s="52"/>
      <c r="D550" s="53"/>
      <c r="E550" s="53" t="s">
        <v>152</v>
      </c>
      <c r="F550" s="53"/>
    </row>
    <row r="551" spans="2:6">
      <c r="B551" s="52" t="s">
        <v>153</v>
      </c>
      <c r="C551" s="52" t="s">
        <v>158</v>
      </c>
      <c r="D551" s="53">
        <v>400</v>
      </c>
      <c r="E551" s="53"/>
      <c r="F551" s="53">
        <v>217.39999389648437</v>
      </c>
    </row>
    <row r="552" spans="2:6" ht="25.5">
      <c r="B552" s="52" t="s">
        <v>338</v>
      </c>
      <c r="C552" s="52"/>
      <c r="D552" s="53"/>
      <c r="E552" s="53" t="s">
        <v>152</v>
      </c>
      <c r="F552" s="53"/>
    </row>
    <row r="553" spans="2:6">
      <c r="B553" s="52" t="s">
        <v>153</v>
      </c>
      <c r="C553" s="52" t="s">
        <v>171</v>
      </c>
      <c r="D553" s="53">
        <v>250</v>
      </c>
      <c r="E553" s="53"/>
      <c r="F553" s="53">
        <v>146.60000610351562</v>
      </c>
    </row>
    <row r="554" spans="2:6" ht="25.5">
      <c r="B554" s="52" t="s">
        <v>339</v>
      </c>
      <c r="C554" s="52"/>
      <c r="D554" s="53"/>
      <c r="E554" s="53" t="s">
        <v>152</v>
      </c>
      <c r="F554" s="53"/>
    </row>
    <row r="555" spans="2:6">
      <c r="B555" s="52" t="s">
        <v>153</v>
      </c>
      <c r="C555" s="52" t="s">
        <v>158</v>
      </c>
      <c r="D555" s="53">
        <v>250</v>
      </c>
      <c r="E555" s="53"/>
      <c r="F555" s="53">
        <v>65.419998168945313</v>
      </c>
    </row>
    <row r="556" spans="2:6" ht="25.5">
      <c r="B556" s="52" t="s">
        <v>340</v>
      </c>
      <c r="C556" s="52"/>
      <c r="D556" s="53"/>
      <c r="E556" s="53" t="s">
        <v>152</v>
      </c>
      <c r="F556" s="53"/>
    </row>
    <row r="557" spans="2:6">
      <c r="B557" s="52" t="s">
        <v>153</v>
      </c>
      <c r="C557" s="52" t="s">
        <v>158</v>
      </c>
      <c r="D557" s="53">
        <v>250</v>
      </c>
      <c r="E557" s="53"/>
      <c r="F557" s="53">
        <v>77.300003051757812</v>
      </c>
    </row>
    <row r="558" spans="2:6" ht="25.5">
      <c r="B558" s="52" t="s">
        <v>341</v>
      </c>
      <c r="C558" s="52"/>
      <c r="D558" s="53"/>
      <c r="E558" s="53" t="s">
        <v>152</v>
      </c>
      <c r="F558" s="53"/>
    </row>
    <row r="559" spans="2:6">
      <c r="B559" s="52" t="s">
        <v>153</v>
      </c>
      <c r="C559" s="52" t="s">
        <v>158</v>
      </c>
      <c r="D559" s="53">
        <v>180</v>
      </c>
      <c r="E559" s="53"/>
      <c r="F559" s="53">
        <v>160.19999694824219</v>
      </c>
    </row>
    <row r="560" spans="2:6">
      <c r="B560" s="52" t="s">
        <v>155</v>
      </c>
      <c r="C560" s="52"/>
      <c r="D560" s="53">
        <v>400</v>
      </c>
      <c r="E560" s="53"/>
      <c r="F560" s="53">
        <v>173.17999267578125</v>
      </c>
    </row>
    <row r="561" spans="2:6" ht="25.5">
      <c r="B561" s="52" t="s">
        <v>342</v>
      </c>
      <c r="C561" s="52"/>
      <c r="D561" s="53"/>
      <c r="E561" s="53" t="s">
        <v>152</v>
      </c>
      <c r="F561" s="53"/>
    </row>
    <row r="562" spans="2:6">
      <c r="B562" s="52" t="s">
        <v>153</v>
      </c>
      <c r="C562" s="52" t="s">
        <v>334</v>
      </c>
      <c r="D562" s="53">
        <v>250</v>
      </c>
      <c r="E562" s="53"/>
      <c r="F562" s="53">
        <v>96.44000244140625</v>
      </c>
    </row>
    <row r="563" spans="2:6" ht="25.5">
      <c r="B563" s="52" t="s">
        <v>343</v>
      </c>
      <c r="C563" s="52"/>
      <c r="D563" s="53"/>
      <c r="E563" s="53" t="s">
        <v>152</v>
      </c>
      <c r="F563" s="53"/>
    </row>
    <row r="564" spans="2:6">
      <c r="B564" s="52" t="s">
        <v>153</v>
      </c>
      <c r="C564" s="52" t="s">
        <v>171</v>
      </c>
      <c r="D564" s="53">
        <v>250</v>
      </c>
      <c r="E564" s="53"/>
      <c r="F564" s="53">
        <v>34.399993896484375</v>
      </c>
    </row>
    <row r="565" spans="2:6" ht="25.5">
      <c r="B565" s="52" t="s">
        <v>344</v>
      </c>
      <c r="C565" s="52"/>
      <c r="D565" s="53"/>
      <c r="E565" s="53" t="s">
        <v>152</v>
      </c>
      <c r="F565" s="53"/>
    </row>
    <row r="566" spans="2:6">
      <c r="B566" s="52" t="s">
        <v>153</v>
      </c>
      <c r="C566" s="52" t="s">
        <v>171</v>
      </c>
      <c r="D566" s="53">
        <v>400</v>
      </c>
      <c r="E566" s="53"/>
      <c r="F566" s="53">
        <v>249.08000183105469</v>
      </c>
    </row>
    <row r="567" spans="2:6" ht="25.5">
      <c r="B567" s="52" t="s">
        <v>345</v>
      </c>
      <c r="C567" s="52"/>
      <c r="D567" s="53"/>
      <c r="E567" s="53" t="s">
        <v>152</v>
      </c>
      <c r="F567" s="53"/>
    </row>
    <row r="568" spans="2:6">
      <c r="B568" s="52" t="s">
        <v>153</v>
      </c>
      <c r="C568" s="52" t="s">
        <v>158</v>
      </c>
      <c r="D568" s="53">
        <v>160</v>
      </c>
      <c r="E568" s="53"/>
      <c r="F568" s="53">
        <v>69.800003051757812</v>
      </c>
    </row>
    <row r="569" spans="2:6" ht="25.5">
      <c r="B569" s="52" t="s">
        <v>346</v>
      </c>
      <c r="C569" s="52"/>
      <c r="D569" s="53"/>
      <c r="E569" s="53" t="s">
        <v>152</v>
      </c>
      <c r="F569" s="53"/>
    </row>
    <row r="570" spans="2:6">
      <c r="B570" s="52" t="s">
        <v>153</v>
      </c>
      <c r="C570" s="52" t="s">
        <v>158</v>
      </c>
      <c r="D570" s="53">
        <v>180</v>
      </c>
      <c r="E570" s="53"/>
      <c r="F570" s="53">
        <v>30.840000152587891</v>
      </c>
    </row>
    <row r="571" spans="2:6" ht="25.5">
      <c r="B571" s="52" t="s">
        <v>347</v>
      </c>
      <c r="C571" s="52"/>
      <c r="D571" s="53"/>
      <c r="E571" s="53" t="s">
        <v>152</v>
      </c>
      <c r="F571" s="53"/>
    </row>
    <row r="572" spans="2:6">
      <c r="B572" s="52" t="s">
        <v>153</v>
      </c>
      <c r="C572" s="52" t="s">
        <v>171</v>
      </c>
      <c r="D572" s="53">
        <v>250</v>
      </c>
      <c r="E572" s="53"/>
      <c r="F572" s="53">
        <v>222.5</v>
      </c>
    </row>
    <row r="573" spans="2:6">
      <c r="B573" s="52" t="s">
        <v>155</v>
      </c>
      <c r="C573" s="52" t="s">
        <v>171</v>
      </c>
      <c r="D573" s="53">
        <v>250</v>
      </c>
      <c r="E573" s="53"/>
      <c r="F573" s="53">
        <v>130.10000610351562</v>
      </c>
    </row>
    <row r="574" spans="2:6" ht="25.5">
      <c r="B574" s="52" t="s">
        <v>348</v>
      </c>
      <c r="C574" s="52"/>
      <c r="D574" s="53"/>
      <c r="E574" s="53" t="s">
        <v>152</v>
      </c>
      <c r="F574" s="53"/>
    </row>
    <row r="575" spans="2:6">
      <c r="B575" s="52" t="s">
        <v>153</v>
      </c>
      <c r="C575" s="52" t="s">
        <v>171</v>
      </c>
      <c r="D575" s="53">
        <v>400</v>
      </c>
      <c r="E575" s="53"/>
      <c r="F575" s="53">
        <v>200.89999389648437</v>
      </c>
    </row>
    <row r="576" spans="2:6" ht="25.5">
      <c r="B576" s="52" t="s">
        <v>349</v>
      </c>
      <c r="C576" s="52"/>
      <c r="D576" s="53"/>
      <c r="E576" s="53" t="s">
        <v>152</v>
      </c>
      <c r="F576" s="53"/>
    </row>
    <row r="577" spans="2:6">
      <c r="B577" s="52" t="s">
        <v>153</v>
      </c>
      <c r="C577" s="52" t="s">
        <v>158</v>
      </c>
      <c r="D577" s="53">
        <v>400</v>
      </c>
      <c r="E577" s="53"/>
      <c r="F577" s="53">
        <v>321.01998901367187</v>
      </c>
    </row>
    <row r="578" spans="2:6" ht="25.5">
      <c r="B578" s="52" t="s">
        <v>350</v>
      </c>
      <c r="C578" s="52"/>
      <c r="D578" s="53"/>
      <c r="E578" s="53" t="s">
        <v>152</v>
      </c>
      <c r="F578" s="53"/>
    </row>
    <row r="579" spans="2:6">
      <c r="B579" s="52" t="s">
        <v>153</v>
      </c>
      <c r="C579" s="52" t="s">
        <v>171</v>
      </c>
      <c r="D579" s="53">
        <v>160</v>
      </c>
      <c r="E579" s="53"/>
      <c r="F579" s="53">
        <v>119.30000305175781</v>
      </c>
    </row>
    <row r="580" spans="2:6">
      <c r="B580" s="52" t="s">
        <v>155</v>
      </c>
      <c r="C580" s="52" t="s">
        <v>186</v>
      </c>
      <c r="D580" s="53">
        <v>400</v>
      </c>
      <c r="E580" s="53"/>
      <c r="F580" s="53">
        <v>356</v>
      </c>
    </row>
    <row r="581" spans="2:6" ht="25.5">
      <c r="B581" s="52" t="s">
        <v>351</v>
      </c>
      <c r="C581" s="52"/>
      <c r="D581" s="53"/>
      <c r="E581" s="53" t="s">
        <v>152</v>
      </c>
      <c r="F581" s="53"/>
    </row>
    <row r="582" spans="2:6">
      <c r="B582" s="52" t="s">
        <v>153</v>
      </c>
      <c r="C582" s="52" t="s">
        <v>171</v>
      </c>
      <c r="D582" s="53">
        <v>250</v>
      </c>
      <c r="E582" s="53"/>
      <c r="F582" s="53">
        <v>130.10000610351562</v>
      </c>
    </row>
    <row r="583" spans="2:6" ht="25.5">
      <c r="B583" s="52" t="s">
        <v>352</v>
      </c>
      <c r="C583" s="52"/>
      <c r="D583" s="53"/>
      <c r="E583" s="53" t="s">
        <v>152</v>
      </c>
      <c r="F583" s="53"/>
    </row>
    <row r="584" spans="2:6">
      <c r="B584" s="52" t="s">
        <v>153</v>
      </c>
      <c r="C584" s="52" t="s">
        <v>158</v>
      </c>
      <c r="D584" s="53">
        <v>400</v>
      </c>
      <c r="E584" s="53"/>
      <c r="F584" s="53">
        <v>290</v>
      </c>
    </row>
    <row r="585" spans="2:6">
      <c r="B585" s="52" t="s">
        <v>155</v>
      </c>
      <c r="C585" s="52" t="s">
        <v>158</v>
      </c>
      <c r="D585" s="53">
        <v>320</v>
      </c>
      <c r="E585" s="53"/>
      <c r="F585" s="53">
        <v>232</v>
      </c>
    </row>
    <row r="586" spans="2:6" ht="25.5">
      <c r="B586" s="52" t="s">
        <v>353</v>
      </c>
      <c r="C586" s="52"/>
      <c r="D586" s="53"/>
      <c r="E586" s="53" t="s">
        <v>152</v>
      </c>
      <c r="F586" s="53"/>
    </row>
    <row r="587" spans="2:6">
      <c r="B587" s="52" t="s">
        <v>153</v>
      </c>
      <c r="C587" s="52" t="s">
        <v>158</v>
      </c>
      <c r="D587" s="53">
        <v>400</v>
      </c>
      <c r="E587" s="53"/>
      <c r="F587" s="53">
        <v>356</v>
      </c>
    </row>
    <row r="588" spans="2:6">
      <c r="B588" s="52" t="s">
        <v>155</v>
      </c>
      <c r="C588" s="52" t="s">
        <v>158</v>
      </c>
      <c r="D588" s="53">
        <v>400</v>
      </c>
      <c r="E588" s="53"/>
      <c r="F588" s="53">
        <v>203.53999328613281</v>
      </c>
    </row>
    <row r="589" spans="2:6" ht="25.5">
      <c r="B589" s="52" t="s">
        <v>354</v>
      </c>
      <c r="C589" s="52"/>
      <c r="D589" s="53"/>
      <c r="E589" s="53" t="s">
        <v>152</v>
      </c>
      <c r="F589" s="53"/>
    </row>
    <row r="590" spans="2:6">
      <c r="B590" s="52" t="s">
        <v>153</v>
      </c>
      <c r="C590" s="52" t="s">
        <v>171</v>
      </c>
      <c r="D590" s="53">
        <v>250</v>
      </c>
      <c r="E590" s="53"/>
      <c r="F590" s="53">
        <v>222.5</v>
      </c>
    </row>
    <row r="591" spans="2:6">
      <c r="B591" s="52" t="s">
        <v>155</v>
      </c>
      <c r="C591" s="52" t="s">
        <v>171</v>
      </c>
      <c r="D591" s="53">
        <v>250</v>
      </c>
      <c r="E591" s="53"/>
      <c r="F591" s="53">
        <v>147.260009765625</v>
      </c>
    </row>
    <row r="592" spans="2:6" ht="25.5">
      <c r="B592" s="52" t="s">
        <v>355</v>
      </c>
      <c r="C592" s="52"/>
      <c r="D592" s="53"/>
      <c r="E592" s="53" t="s">
        <v>152</v>
      </c>
      <c r="F592" s="53"/>
    </row>
    <row r="593" spans="2:6">
      <c r="B593" s="52" t="s">
        <v>153</v>
      </c>
      <c r="C593" s="52" t="s">
        <v>158</v>
      </c>
      <c r="D593" s="53">
        <v>400</v>
      </c>
      <c r="E593" s="53"/>
      <c r="F593" s="53">
        <v>260.29998779296875</v>
      </c>
    </row>
    <row r="594" spans="2:6">
      <c r="B594" s="52" t="s">
        <v>155</v>
      </c>
      <c r="C594" s="52" t="s">
        <v>158</v>
      </c>
      <c r="D594" s="53">
        <v>400</v>
      </c>
      <c r="E594" s="53"/>
      <c r="F594" s="53">
        <v>280.10000610351562</v>
      </c>
    </row>
    <row r="595" spans="2:6" ht="25.5">
      <c r="B595" s="52" t="s">
        <v>356</v>
      </c>
      <c r="C595" s="52"/>
      <c r="D595" s="53"/>
      <c r="E595" s="53" t="s">
        <v>152</v>
      </c>
      <c r="F595" s="53"/>
    </row>
    <row r="596" spans="2:6">
      <c r="B596" s="52" t="s">
        <v>153</v>
      </c>
      <c r="C596" s="52" t="s">
        <v>171</v>
      </c>
      <c r="D596" s="53">
        <v>400</v>
      </c>
      <c r="E596" s="53"/>
      <c r="F596" s="53">
        <v>295.94000244140625</v>
      </c>
    </row>
    <row r="597" spans="2:6" ht="25.5">
      <c r="B597" s="52" t="s">
        <v>357</v>
      </c>
      <c r="C597" s="52"/>
      <c r="D597" s="53"/>
      <c r="E597" s="53" t="s">
        <v>152</v>
      </c>
      <c r="F597" s="53"/>
    </row>
    <row r="598" spans="2:6">
      <c r="B598" s="52" t="s">
        <v>153</v>
      </c>
      <c r="C598" s="52" t="s">
        <v>171</v>
      </c>
      <c r="D598" s="53">
        <v>400</v>
      </c>
      <c r="E598" s="53"/>
      <c r="F598" s="53">
        <v>181.10000610351562</v>
      </c>
    </row>
    <row r="599" spans="2:6">
      <c r="B599" s="52" t="s">
        <v>155</v>
      </c>
      <c r="C599" s="52" t="s">
        <v>158</v>
      </c>
      <c r="D599" s="53">
        <v>400</v>
      </c>
      <c r="E599" s="53"/>
      <c r="F599" s="53">
        <v>356</v>
      </c>
    </row>
    <row r="600" spans="2:6" ht="25.5">
      <c r="B600" s="52" t="s">
        <v>358</v>
      </c>
      <c r="C600" s="52"/>
      <c r="D600" s="53"/>
      <c r="E600" s="53" t="s">
        <v>152</v>
      </c>
      <c r="F600" s="53"/>
    </row>
    <row r="601" spans="2:6">
      <c r="B601" s="52" t="s">
        <v>153</v>
      </c>
      <c r="C601" s="52" t="s">
        <v>158</v>
      </c>
      <c r="D601" s="53">
        <v>630</v>
      </c>
      <c r="E601" s="53"/>
      <c r="F601" s="53">
        <v>491.39999389648437</v>
      </c>
    </row>
    <row r="602" spans="2:6">
      <c r="B602" s="52" t="s">
        <v>155</v>
      </c>
      <c r="C602" s="52" t="s">
        <v>158</v>
      </c>
      <c r="D602" s="53">
        <v>630</v>
      </c>
      <c r="E602" s="53"/>
      <c r="F602" s="53">
        <v>425.39999389648437</v>
      </c>
    </row>
    <row r="603" spans="2:6" ht="25.5">
      <c r="B603" s="52" t="s">
        <v>359</v>
      </c>
      <c r="C603" s="52"/>
      <c r="D603" s="53"/>
      <c r="E603" s="53" t="s">
        <v>152</v>
      </c>
      <c r="F603" s="53"/>
    </row>
    <row r="604" spans="2:6">
      <c r="B604" s="52" t="s">
        <v>153</v>
      </c>
      <c r="C604" s="52" t="s">
        <v>158</v>
      </c>
      <c r="D604" s="53">
        <v>400</v>
      </c>
      <c r="E604" s="53"/>
      <c r="F604" s="53">
        <v>224</v>
      </c>
    </row>
    <row r="605" spans="2:6">
      <c r="B605" s="52" t="s">
        <v>155</v>
      </c>
      <c r="C605" s="52" t="s">
        <v>171</v>
      </c>
      <c r="D605" s="53">
        <v>400</v>
      </c>
      <c r="E605" s="53"/>
      <c r="F605" s="53">
        <v>247.10000610351562</v>
      </c>
    </row>
    <row r="606" spans="2:6" ht="25.5">
      <c r="B606" s="52" t="s">
        <v>360</v>
      </c>
      <c r="C606" s="52"/>
      <c r="D606" s="53"/>
      <c r="E606" s="53" t="s">
        <v>152</v>
      </c>
      <c r="F606" s="53"/>
    </row>
    <row r="607" spans="2:6">
      <c r="B607" s="52" t="s">
        <v>153</v>
      </c>
      <c r="C607" s="52" t="s">
        <v>158</v>
      </c>
      <c r="D607" s="53">
        <v>400</v>
      </c>
      <c r="E607" s="53"/>
      <c r="F607" s="53">
        <v>207.5</v>
      </c>
    </row>
    <row r="608" spans="2:6">
      <c r="B608" s="52" t="s">
        <v>155</v>
      </c>
      <c r="C608" s="52" t="s">
        <v>158</v>
      </c>
      <c r="D608" s="53">
        <v>400</v>
      </c>
      <c r="E608" s="53"/>
      <c r="F608" s="53">
        <v>240.5</v>
      </c>
    </row>
    <row r="609" spans="2:6" ht="25.5">
      <c r="B609" s="52" t="s">
        <v>361</v>
      </c>
      <c r="C609" s="52"/>
      <c r="D609" s="53"/>
      <c r="E609" s="53" t="s">
        <v>152</v>
      </c>
      <c r="F609" s="53"/>
    </row>
    <row r="610" spans="2:6">
      <c r="B610" s="52" t="s">
        <v>153</v>
      </c>
      <c r="C610" s="52" t="s">
        <v>158</v>
      </c>
      <c r="D610" s="53">
        <v>400</v>
      </c>
      <c r="E610" s="53"/>
      <c r="F610" s="53">
        <v>154.03999328613281</v>
      </c>
    </row>
    <row r="611" spans="2:6" ht="25.5">
      <c r="B611" s="52" t="s">
        <v>362</v>
      </c>
      <c r="C611" s="52"/>
      <c r="D611" s="53"/>
      <c r="E611" s="53" t="s">
        <v>152</v>
      </c>
      <c r="F611" s="53"/>
    </row>
    <row r="612" spans="2:6">
      <c r="B612" s="52" t="s">
        <v>153</v>
      </c>
      <c r="C612" s="52" t="s">
        <v>158</v>
      </c>
      <c r="D612" s="53">
        <v>400</v>
      </c>
      <c r="E612" s="53"/>
      <c r="F612" s="53">
        <v>171.19999694824219</v>
      </c>
    </row>
    <row r="613" spans="2:6" ht="25.5">
      <c r="B613" s="52" t="s">
        <v>363</v>
      </c>
      <c r="C613" s="52"/>
      <c r="D613" s="53"/>
      <c r="E613" s="53" t="s">
        <v>152</v>
      </c>
      <c r="F613" s="53"/>
    </row>
    <row r="614" spans="2:6">
      <c r="B614" s="52" t="s">
        <v>153</v>
      </c>
      <c r="C614" s="52" t="s">
        <v>171</v>
      </c>
      <c r="D614" s="53">
        <v>250</v>
      </c>
      <c r="E614" s="53"/>
      <c r="F614" s="53">
        <v>133.39999389648437</v>
      </c>
    </row>
    <row r="615" spans="2:6" ht="25.5">
      <c r="B615" s="52" t="s">
        <v>364</v>
      </c>
      <c r="C615" s="52"/>
      <c r="D615" s="53"/>
      <c r="E615" s="53" t="s">
        <v>152</v>
      </c>
      <c r="F615" s="53"/>
    </row>
    <row r="616" spans="2:6">
      <c r="B616" s="52" t="s">
        <v>153</v>
      </c>
      <c r="C616" s="52" t="s">
        <v>171</v>
      </c>
      <c r="D616" s="53">
        <v>400</v>
      </c>
      <c r="E616" s="53"/>
      <c r="F616" s="53">
        <v>174.5</v>
      </c>
    </row>
    <row r="617" spans="2:6" ht="25.5">
      <c r="B617" s="52" t="s">
        <v>365</v>
      </c>
      <c r="C617" s="52"/>
      <c r="D617" s="53"/>
      <c r="E617" s="53" t="s">
        <v>152</v>
      </c>
      <c r="F617" s="53"/>
    </row>
    <row r="618" spans="2:6">
      <c r="B618" s="52" t="s">
        <v>153</v>
      </c>
      <c r="C618" s="52" t="s">
        <v>158</v>
      </c>
      <c r="D618" s="53">
        <v>400</v>
      </c>
      <c r="E618" s="53"/>
      <c r="F618" s="53">
        <v>265.58001708984375</v>
      </c>
    </row>
    <row r="619" spans="2:6">
      <c r="B619" s="52" t="s">
        <v>155</v>
      </c>
      <c r="C619" s="52" t="s">
        <v>158</v>
      </c>
      <c r="D619" s="53">
        <v>400</v>
      </c>
      <c r="E619" s="53"/>
      <c r="F619" s="53">
        <v>233.89999389648437</v>
      </c>
    </row>
    <row r="620" spans="2:6" ht="25.5">
      <c r="B620" s="52" t="s">
        <v>366</v>
      </c>
      <c r="C620" s="52"/>
      <c r="D620" s="53"/>
      <c r="E620" s="53" t="s">
        <v>152</v>
      </c>
      <c r="F620" s="53"/>
    </row>
    <row r="621" spans="2:6">
      <c r="B621" s="52" t="s">
        <v>155</v>
      </c>
      <c r="C621" s="52" t="s">
        <v>158</v>
      </c>
      <c r="D621" s="53">
        <v>250</v>
      </c>
      <c r="E621" s="53"/>
      <c r="F621" s="53">
        <v>161.1199951171875</v>
      </c>
    </row>
    <row r="622" spans="2:6" ht="25.5">
      <c r="B622" s="52" t="s">
        <v>367</v>
      </c>
      <c r="C622" s="52"/>
      <c r="D622" s="53"/>
      <c r="E622" s="53" t="s">
        <v>152</v>
      </c>
      <c r="F622" s="53"/>
    </row>
    <row r="623" spans="2:6">
      <c r="B623" s="52" t="s">
        <v>153</v>
      </c>
      <c r="C623" s="52" t="s">
        <v>171</v>
      </c>
      <c r="D623" s="53">
        <v>250</v>
      </c>
      <c r="E623" s="53"/>
      <c r="F623" s="53">
        <v>70.699996948242187</v>
      </c>
    </row>
    <row r="624" spans="2:6" ht="25.5">
      <c r="B624" s="52" t="s">
        <v>368</v>
      </c>
      <c r="C624" s="52"/>
      <c r="D624" s="53"/>
      <c r="E624" s="53" t="s">
        <v>152</v>
      </c>
      <c r="F624" s="53"/>
    </row>
    <row r="625" spans="2:6">
      <c r="B625" s="52" t="s">
        <v>153</v>
      </c>
      <c r="C625" s="52" t="s">
        <v>158</v>
      </c>
      <c r="D625" s="53">
        <v>400</v>
      </c>
      <c r="E625" s="53"/>
      <c r="F625" s="53">
        <v>356</v>
      </c>
    </row>
    <row r="626" spans="2:6">
      <c r="B626" s="52" t="s">
        <v>155</v>
      </c>
      <c r="C626" s="52" t="s">
        <v>158</v>
      </c>
      <c r="D626" s="53">
        <v>400</v>
      </c>
      <c r="E626" s="53"/>
      <c r="F626" s="53">
        <v>313.760009765625</v>
      </c>
    </row>
    <row r="627" spans="2:6" ht="25.5">
      <c r="B627" s="52" t="s">
        <v>369</v>
      </c>
      <c r="C627" s="52"/>
      <c r="D627" s="53"/>
      <c r="E627" s="53" t="s">
        <v>152</v>
      </c>
      <c r="F627" s="53"/>
    </row>
    <row r="628" spans="2:6">
      <c r="B628" s="52" t="s">
        <v>153</v>
      </c>
      <c r="C628" s="52" t="s">
        <v>171</v>
      </c>
      <c r="D628" s="53">
        <v>160</v>
      </c>
      <c r="E628" s="53"/>
      <c r="F628" s="53">
        <v>102.13999938964844</v>
      </c>
    </row>
    <row r="629" spans="2:6" ht="25.5">
      <c r="B629" s="52" t="s">
        <v>370</v>
      </c>
      <c r="C629" s="52"/>
      <c r="D629" s="53"/>
      <c r="E629" s="53" t="s">
        <v>152</v>
      </c>
      <c r="F629" s="53"/>
    </row>
    <row r="630" spans="2:6">
      <c r="B630" s="52" t="s">
        <v>153</v>
      </c>
      <c r="C630" s="52" t="s">
        <v>171</v>
      </c>
      <c r="D630" s="53">
        <v>160</v>
      </c>
      <c r="E630" s="53"/>
      <c r="F630" s="53">
        <v>69.800003051757812</v>
      </c>
    </row>
    <row r="631" spans="2:6" ht="25.5">
      <c r="B631" s="52" t="s">
        <v>371</v>
      </c>
      <c r="C631" s="52"/>
      <c r="D631" s="53"/>
      <c r="E631" s="53" t="s">
        <v>152</v>
      </c>
      <c r="F631" s="53"/>
    </row>
    <row r="632" spans="2:6">
      <c r="B632" s="52" t="s">
        <v>153</v>
      </c>
      <c r="C632" s="52" t="s">
        <v>158</v>
      </c>
      <c r="D632" s="53">
        <v>400</v>
      </c>
      <c r="E632" s="53"/>
      <c r="F632" s="53">
        <v>356</v>
      </c>
    </row>
    <row r="633" spans="2:6">
      <c r="B633" s="52" t="s">
        <v>155</v>
      </c>
      <c r="C633" s="52" t="s">
        <v>171</v>
      </c>
      <c r="D633" s="53">
        <v>400</v>
      </c>
      <c r="E633" s="53"/>
      <c r="F633" s="53">
        <v>54.3800048828125</v>
      </c>
    </row>
    <row r="634" spans="2:6" ht="25.5">
      <c r="B634" s="52" t="s">
        <v>372</v>
      </c>
      <c r="C634" s="52"/>
      <c r="D634" s="53"/>
      <c r="E634" s="53" t="s">
        <v>152</v>
      </c>
      <c r="F634" s="53"/>
    </row>
    <row r="635" spans="2:6">
      <c r="B635" s="52" t="s">
        <v>153</v>
      </c>
      <c r="C635" s="52" t="s">
        <v>158</v>
      </c>
      <c r="D635" s="53">
        <v>400</v>
      </c>
      <c r="E635" s="53"/>
      <c r="F635" s="53">
        <v>209.47999572753906</v>
      </c>
    </row>
    <row r="636" spans="2:6" ht="25.5">
      <c r="B636" s="52" t="s">
        <v>373</v>
      </c>
      <c r="C636" s="52"/>
      <c r="D636" s="53"/>
      <c r="E636" s="53" t="s">
        <v>152</v>
      </c>
      <c r="F636" s="53"/>
    </row>
    <row r="637" spans="2:6">
      <c r="B637" s="52" t="s">
        <v>153</v>
      </c>
      <c r="C637" s="52" t="s">
        <v>158</v>
      </c>
      <c r="D637" s="53">
        <v>400</v>
      </c>
      <c r="E637" s="53"/>
      <c r="F637" s="53">
        <v>210.80000305175781</v>
      </c>
    </row>
    <row r="638" spans="2:6">
      <c r="B638" s="52" t="s">
        <v>155</v>
      </c>
      <c r="C638" s="52" t="s">
        <v>158</v>
      </c>
      <c r="D638" s="53">
        <v>400</v>
      </c>
      <c r="E638" s="53"/>
      <c r="F638" s="53">
        <v>272.83999633789062</v>
      </c>
    </row>
    <row r="639" spans="2:6" ht="25.5">
      <c r="B639" s="52" t="s">
        <v>374</v>
      </c>
      <c r="C639" s="52"/>
      <c r="D639" s="53"/>
      <c r="E639" s="53" t="s">
        <v>152</v>
      </c>
      <c r="F639" s="53"/>
    </row>
    <row r="640" spans="2:6">
      <c r="B640" s="52" t="s">
        <v>153</v>
      </c>
      <c r="C640" s="52" t="s">
        <v>334</v>
      </c>
      <c r="D640" s="53">
        <v>250</v>
      </c>
      <c r="E640" s="53"/>
      <c r="F640" s="53">
        <v>107</v>
      </c>
    </row>
    <row r="641" spans="2:6" ht="25.5">
      <c r="B641" s="52" t="s">
        <v>375</v>
      </c>
      <c r="C641" s="52"/>
      <c r="D641" s="53"/>
      <c r="E641" s="53" t="s">
        <v>152</v>
      </c>
      <c r="F641" s="53"/>
    </row>
    <row r="642" spans="2:6">
      <c r="B642" s="52" t="s">
        <v>153</v>
      </c>
      <c r="C642" s="52" t="s">
        <v>171</v>
      </c>
      <c r="D642" s="53">
        <v>400</v>
      </c>
      <c r="E642" s="53"/>
      <c r="F642" s="53">
        <v>224</v>
      </c>
    </row>
    <row r="643" spans="2:6">
      <c r="B643" s="52" t="s">
        <v>155</v>
      </c>
      <c r="C643" s="52" t="s">
        <v>171</v>
      </c>
      <c r="D643" s="53">
        <v>400</v>
      </c>
      <c r="E643" s="53"/>
      <c r="F643" s="53">
        <v>247.10000610351562</v>
      </c>
    </row>
    <row r="644" spans="2:6" ht="25.5">
      <c r="B644" s="52" t="s">
        <v>376</v>
      </c>
      <c r="C644" s="52"/>
      <c r="D644" s="53"/>
      <c r="E644" s="53" t="s">
        <v>152</v>
      </c>
      <c r="F644" s="53"/>
    </row>
    <row r="645" spans="2:6">
      <c r="B645" s="52" t="s">
        <v>153</v>
      </c>
      <c r="C645" s="52" t="s">
        <v>158</v>
      </c>
      <c r="D645" s="53">
        <v>100</v>
      </c>
      <c r="E645" s="53"/>
      <c r="F645" s="53">
        <v>1.8799972534179688</v>
      </c>
    </row>
    <row r="646" spans="2:6" ht="25.5">
      <c r="B646" s="52" t="s">
        <v>377</v>
      </c>
      <c r="C646" s="52"/>
      <c r="D646" s="53"/>
      <c r="E646" s="53" t="s">
        <v>152</v>
      </c>
      <c r="F646" s="53"/>
    </row>
    <row r="647" spans="2:6">
      <c r="B647" s="52" t="s">
        <v>153</v>
      </c>
      <c r="C647" s="52" t="s">
        <v>171</v>
      </c>
      <c r="D647" s="53">
        <v>160</v>
      </c>
      <c r="E647" s="53"/>
      <c r="F647" s="53">
        <v>88.05999755859375</v>
      </c>
    </row>
    <row r="648" spans="2:6" ht="25.5">
      <c r="B648" s="52" t="s">
        <v>378</v>
      </c>
      <c r="C648" s="52"/>
      <c r="D648" s="53"/>
      <c r="E648" s="53" t="s">
        <v>152</v>
      </c>
      <c r="F648" s="53"/>
    </row>
    <row r="649" spans="2:6">
      <c r="B649" s="52" t="s">
        <v>153</v>
      </c>
      <c r="C649" s="52" t="s">
        <v>158</v>
      </c>
      <c r="D649" s="53">
        <v>160</v>
      </c>
      <c r="E649" s="53"/>
      <c r="F649" s="53">
        <v>99.5</v>
      </c>
    </row>
    <row r="650" spans="2:6" ht="25.5">
      <c r="B650" s="52" t="s">
        <v>379</v>
      </c>
      <c r="C650" s="52"/>
      <c r="D650" s="53"/>
      <c r="E650" s="53" t="s">
        <v>152</v>
      </c>
      <c r="F650" s="53"/>
    </row>
    <row r="651" spans="2:6">
      <c r="B651" s="52" t="s">
        <v>153</v>
      </c>
      <c r="C651" s="52" t="s">
        <v>158</v>
      </c>
      <c r="D651" s="53">
        <v>100</v>
      </c>
      <c r="E651" s="53"/>
      <c r="F651" s="53">
        <v>62.599998474121094</v>
      </c>
    </row>
    <row r="652" spans="2:6" ht="25.5">
      <c r="B652" s="52" t="s">
        <v>380</v>
      </c>
      <c r="C652" s="52"/>
      <c r="D652" s="53"/>
      <c r="E652" s="53" t="s">
        <v>152</v>
      </c>
      <c r="F652" s="53"/>
    </row>
    <row r="653" spans="2:6">
      <c r="B653" s="52" t="s">
        <v>153</v>
      </c>
      <c r="C653" s="52" t="s">
        <v>171</v>
      </c>
      <c r="D653" s="53">
        <v>250</v>
      </c>
      <c r="E653" s="53"/>
      <c r="F653" s="53">
        <v>169.69999694824219</v>
      </c>
    </row>
    <row r="654" spans="2:6" ht="25.5">
      <c r="B654" s="52" t="s">
        <v>381</v>
      </c>
      <c r="C654" s="52"/>
      <c r="D654" s="53"/>
      <c r="E654" s="53" t="s">
        <v>152</v>
      </c>
      <c r="F654" s="53"/>
    </row>
    <row r="655" spans="2:6">
      <c r="B655" s="52" t="s">
        <v>153</v>
      </c>
      <c r="C655" s="52" t="s">
        <v>171</v>
      </c>
      <c r="D655" s="53">
        <v>630</v>
      </c>
      <c r="E655" s="53"/>
      <c r="F655" s="53">
        <v>554.0999755859375</v>
      </c>
    </row>
    <row r="656" spans="2:6" ht="25.5">
      <c r="B656" s="52" t="s">
        <v>382</v>
      </c>
      <c r="C656" s="52"/>
      <c r="D656" s="53"/>
      <c r="E656" s="53" t="s">
        <v>152</v>
      </c>
      <c r="F656" s="53"/>
    </row>
    <row r="657" spans="2:6">
      <c r="B657" s="52" t="s">
        <v>153</v>
      </c>
      <c r="C657" s="52" t="s">
        <v>158</v>
      </c>
      <c r="D657" s="53">
        <v>250</v>
      </c>
      <c r="E657" s="53"/>
      <c r="F657" s="53">
        <v>209.30000305175781</v>
      </c>
    </row>
    <row r="658" spans="2:6" ht="25.5">
      <c r="B658" s="52" t="s">
        <v>383</v>
      </c>
      <c r="C658" s="52"/>
      <c r="D658" s="53"/>
      <c r="E658" s="53" t="s">
        <v>152</v>
      </c>
      <c r="F658" s="53"/>
    </row>
    <row r="659" spans="2:6">
      <c r="B659" s="52" t="s">
        <v>153</v>
      </c>
      <c r="C659" s="52" t="s">
        <v>171</v>
      </c>
      <c r="D659" s="53">
        <v>400</v>
      </c>
      <c r="E659" s="53"/>
      <c r="F659" s="53">
        <v>348.07998657226562</v>
      </c>
    </row>
    <row r="660" spans="2:6" ht="25.5">
      <c r="B660" s="52" t="s">
        <v>384</v>
      </c>
      <c r="C660" s="52"/>
      <c r="D660" s="53"/>
      <c r="E660" s="53" t="s">
        <v>152</v>
      </c>
      <c r="F660" s="53"/>
    </row>
    <row r="661" spans="2:6">
      <c r="B661" s="52" t="s">
        <v>153</v>
      </c>
      <c r="C661" s="52" t="s">
        <v>171</v>
      </c>
      <c r="D661" s="53">
        <v>250</v>
      </c>
      <c r="E661" s="53"/>
      <c r="F661" s="53">
        <v>195.89999389648437</v>
      </c>
    </row>
    <row r="662" spans="2:6" ht="25.5">
      <c r="B662" s="52" t="s">
        <v>385</v>
      </c>
      <c r="C662" s="52"/>
      <c r="D662" s="53"/>
      <c r="E662" s="53" t="s">
        <v>152</v>
      </c>
      <c r="F662" s="53"/>
    </row>
    <row r="663" spans="2:6">
      <c r="B663" s="52" t="s">
        <v>153</v>
      </c>
      <c r="C663" s="52" t="s">
        <v>158</v>
      </c>
      <c r="D663" s="53">
        <v>100</v>
      </c>
      <c r="E663" s="53"/>
      <c r="F663" s="53">
        <v>68.540000915527344</v>
      </c>
    </row>
    <row r="664" spans="2:6" ht="25.5">
      <c r="B664" s="52" t="s">
        <v>386</v>
      </c>
      <c r="C664" s="52"/>
      <c r="D664" s="53"/>
      <c r="E664" s="53" t="s">
        <v>152</v>
      </c>
      <c r="F664" s="53"/>
    </row>
    <row r="665" spans="2:6">
      <c r="B665" s="52" t="s">
        <v>153</v>
      </c>
      <c r="C665" s="52" t="s">
        <v>171</v>
      </c>
      <c r="D665" s="53">
        <v>250</v>
      </c>
      <c r="E665" s="53"/>
      <c r="F665" s="53">
        <v>176.30000305175781</v>
      </c>
    </row>
    <row r="666" spans="2:6" ht="25.5">
      <c r="B666" s="52" t="s">
        <v>387</v>
      </c>
      <c r="C666" s="52"/>
      <c r="D666" s="53"/>
      <c r="E666" s="53" t="s">
        <v>152</v>
      </c>
      <c r="F666" s="53"/>
    </row>
    <row r="667" spans="2:6">
      <c r="B667" s="52" t="s">
        <v>153</v>
      </c>
      <c r="C667" s="52" t="s">
        <v>334</v>
      </c>
      <c r="D667" s="53">
        <v>250</v>
      </c>
      <c r="E667" s="53"/>
      <c r="F667" s="53">
        <v>44.300003051757813</v>
      </c>
    </row>
    <row r="668" spans="2:6" ht="25.5">
      <c r="B668" s="52" t="s">
        <v>388</v>
      </c>
      <c r="C668" s="52"/>
      <c r="D668" s="53"/>
      <c r="E668" s="53" t="s">
        <v>152</v>
      </c>
      <c r="F668" s="53"/>
    </row>
    <row r="669" spans="2:6">
      <c r="B669" s="52" t="s">
        <v>153</v>
      </c>
      <c r="C669" s="52" t="s">
        <v>158</v>
      </c>
      <c r="D669" s="53">
        <v>250</v>
      </c>
      <c r="E669" s="53"/>
      <c r="F669" s="53">
        <v>166.39999389648437</v>
      </c>
    </row>
    <row r="670" spans="2:6" ht="25.5">
      <c r="B670" s="52" t="s">
        <v>389</v>
      </c>
      <c r="C670" s="52"/>
      <c r="D670" s="53"/>
      <c r="E670" s="53" t="s">
        <v>152</v>
      </c>
      <c r="F670" s="53"/>
    </row>
    <row r="671" spans="2:6">
      <c r="B671" s="52" t="s">
        <v>153</v>
      </c>
      <c r="C671" s="52" t="s">
        <v>171</v>
      </c>
      <c r="D671" s="53">
        <v>400</v>
      </c>
      <c r="E671" s="53"/>
      <c r="F671" s="53">
        <v>259.10000610351562</v>
      </c>
    </row>
    <row r="672" spans="2:6" ht="25.5">
      <c r="B672" s="52" t="s">
        <v>390</v>
      </c>
      <c r="C672" s="52"/>
      <c r="D672" s="53"/>
      <c r="E672" s="53" t="s">
        <v>152</v>
      </c>
      <c r="F672" s="53"/>
    </row>
    <row r="673" spans="2:6">
      <c r="B673" s="52" t="s">
        <v>153</v>
      </c>
      <c r="C673" s="52" t="s">
        <v>171</v>
      </c>
      <c r="D673" s="53">
        <v>400</v>
      </c>
      <c r="E673" s="53"/>
      <c r="F673" s="53">
        <v>295.95999145507812</v>
      </c>
    </row>
    <row r="674" spans="2:6" ht="25.5">
      <c r="B674" s="52" t="s">
        <v>391</v>
      </c>
      <c r="C674" s="52"/>
      <c r="D674" s="53"/>
      <c r="E674" s="53" t="s">
        <v>152</v>
      </c>
      <c r="F674" s="53"/>
    </row>
    <row r="675" spans="2:6">
      <c r="B675" s="52" t="s">
        <v>153</v>
      </c>
      <c r="C675" s="52" t="s">
        <v>171</v>
      </c>
      <c r="D675" s="53">
        <v>400</v>
      </c>
      <c r="E675" s="53"/>
      <c r="F675" s="53">
        <v>324.07998657226562</v>
      </c>
    </row>
    <row r="676" spans="2:6" ht="25.5">
      <c r="B676" s="52" t="s">
        <v>392</v>
      </c>
      <c r="C676" s="52"/>
      <c r="D676" s="53"/>
      <c r="E676" s="53" t="s">
        <v>152</v>
      </c>
      <c r="F676" s="53"/>
    </row>
    <row r="677" spans="2:6">
      <c r="B677" s="52" t="s">
        <v>153</v>
      </c>
      <c r="C677" s="52" t="s">
        <v>171</v>
      </c>
      <c r="D677" s="53">
        <v>250</v>
      </c>
      <c r="E677" s="53"/>
      <c r="F677" s="53">
        <v>198.74000549316406</v>
      </c>
    </row>
    <row r="678" spans="2:6" ht="25.5">
      <c r="B678" s="52" t="s">
        <v>393</v>
      </c>
      <c r="C678" s="52"/>
      <c r="D678" s="53"/>
      <c r="E678" s="53" t="s">
        <v>152</v>
      </c>
      <c r="F678" s="53"/>
    </row>
    <row r="679" spans="2:6">
      <c r="B679" s="52" t="s">
        <v>153</v>
      </c>
      <c r="C679" s="52" t="s">
        <v>394</v>
      </c>
      <c r="D679" s="53">
        <v>250</v>
      </c>
      <c r="E679" s="53"/>
      <c r="F679" s="53">
        <v>222.5</v>
      </c>
    </row>
    <row r="680" spans="2:6" ht="25.5">
      <c r="B680" s="52" t="s">
        <v>395</v>
      </c>
      <c r="C680" s="52"/>
      <c r="D680" s="53"/>
      <c r="E680" s="53" t="s">
        <v>152</v>
      </c>
      <c r="F680" s="53"/>
    </row>
    <row r="681" spans="2:6">
      <c r="B681" s="52" t="s">
        <v>153</v>
      </c>
      <c r="C681" s="52" t="s">
        <v>396</v>
      </c>
      <c r="D681" s="53">
        <v>630</v>
      </c>
      <c r="E681" s="53"/>
      <c r="F681" s="53">
        <v>243.90000915527344</v>
      </c>
    </row>
    <row r="682" spans="2:6" ht="25.5">
      <c r="B682" s="52" t="s">
        <v>397</v>
      </c>
      <c r="C682" s="52"/>
      <c r="D682" s="53"/>
      <c r="E682" s="53" t="s">
        <v>152</v>
      </c>
      <c r="F682" s="53"/>
    </row>
    <row r="683" spans="2:6">
      <c r="B683" s="52" t="s">
        <v>153</v>
      </c>
      <c r="C683" s="52" t="s">
        <v>171</v>
      </c>
      <c r="D683" s="53">
        <v>1000</v>
      </c>
      <c r="E683" s="53"/>
      <c r="F683" s="53">
        <v>890</v>
      </c>
    </row>
    <row r="684" spans="2:6" ht="25.5">
      <c r="B684" s="52" t="s">
        <v>398</v>
      </c>
      <c r="C684" s="52"/>
      <c r="D684" s="53"/>
      <c r="E684" s="53" t="s">
        <v>152</v>
      </c>
      <c r="F684" s="53"/>
    </row>
    <row r="685" spans="2:6">
      <c r="B685" s="52" t="s">
        <v>153</v>
      </c>
      <c r="C685" s="52" t="s">
        <v>171</v>
      </c>
      <c r="D685" s="53">
        <v>250</v>
      </c>
      <c r="E685" s="53"/>
      <c r="F685" s="53">
        <v>222.5</v>
      </c>
    </row>
    <row r="686" spans="2:6" ht="25.5">
      <c r="B686" s="52" t="s">
        <v>399</v>
      </c>
      <c r="C686" s="52"/>
      <c r="D686" s="53"/>
      <c r="E686" s="53" t="s">
        <v>152</v>
      </c>
      <c r="F686" s="53"/>
    </row>
    <row r="687" spans="2:6">
      <c r="B687" s="52" t="s">
        <v>153</v>
      </c>
      <c r="C687" s="52" t="s">
        <v>171</v>
      </c>
      <c r="D687" s="53">
        <v>250</v>
      </c>
      <c r="E687" s="53"/>
      <c r="F687" s="53">
        <v>186.19999694824219</v>
      </c>
    </row>
    <row r="688" spans="2:6" ht="25.5">
      <c r="B688" s="52" t="s">
        <v>400</v>
      </c>
      <c r="C688" s="52"/>
      <c r="D688" s="53"/>
      <c r="E688" s="53" t="s">
        <v>152</v>
      </c>
      <c r="F688" s="53"/>
    </row>
    <row r="689" spans="2:6">
      <c r="B689" s="52" t="s">
        <v>153</v>
      </c>
      <c r="C689" s="52" t="s">
        <v>158</v>
      </c>
      <c r="D689" s="53">
        <v>400</v>
      </c>
      <c r="E689" s="53"/>
      <c r="F689" s="53">
        <v>220.69999694824219</v>
      </c>
    </row>
    <row r="690" spans="2:6" ht="25.5">
      <c r="B690" s="52" t="s">
        <v>401</v>
      </c>
      <c r="C690" s="52"/>
      <c r="D690" s="53"/>
      <c r="E690" s="53" t="s">
        <v>152</v>
      </c>
      <c r="F690" s="53"/>
    </row>
    <row r="691" spans="2:6">
      <c r="B691" s="52" t="s">
        <v>153</v>
      </c>
      <c r="C691" s="52" t="s">
        <v>171</v>
      </c>
      <c r="D691" s="53">
        <v>400</v>
      </c>
      <c r="E691" s="53"/>
      <c r="F691" s="53">
        <v>309.1400146484375</v>
      </c>
    </row>
    <row r="692" spans="2:6">
      <c r="B692" s="52" t="s">
        <v>155</v>
      </c>
      <c r="C692" s="52" t="s">
        <v>171</v>
      </c>
      <c r="D692" s="53">
        <v>400</v>
      </c>
      <c r="E692" s="53"/>
      <c r="F692" s="53">
        <v>235.8800048828125</v>
      </c>
    </row>
    <row r="693" spans="2:6" ht="25.5">
      <c r="B693" s="52" t="s">
        <v>402</v>
      </c>
      <c r="C693" s="52"/>
      <c r="D693" s="53"/>
      <c r="E693" s="53" t="s">
        <v>152</v>
      </c>
      <c r="F693" s="53"/>
    </row>
    <row r="694" spans="2:6">
      <c r="B694" s="52" t="s">
        <v>153</v>
      </c>
      <c r="C694" s="52" t="s">
        <v>158</v>
      </c>
      <c r="D694" s="53">
        <v>630</v>
      </c>
      <c r="E694" s="53"/>
      <c r="F694" s="53">
        <v>435.29998779296875</v>
      </c>
    </row>
    <row r="695" spans="2:6" ht="25.5">
      <c r="B695" s="52" t="s">
        <v>403</v>
      </c>
      <c r="C695" s="52"/>
      <c r="D695" s="53"/>
      <c r="E695" s="53" t="s">
        <v>152</v>
      </c>
      <c r="F695" s="53"/>
    </row>
    <row r="696" spans="2:6">
      <c r="B696" s="52" t="s">
        <v>153</v>
      </c>
      <c r="C696" s="52" t="s">
        <v>158</v>
      </c>
      <c r="D696" s="53">
        <v>180</v>
      </c>
      <c r="E696" s="53"/>
      <c r="F696" s="53">
        <v>90.899993896484375</v>
      </c>
    </row>
    <row r="697" spans="2:6">
      <c r="B697" s="52" t="s">
        <v>155</v>
      </c>
      <c r="C697" s="52"/>
      <c r="D697" s="53">
        <v>0</v>
      </c>
      <c r="E697" s="53"/>
      <c r="F697" s="53">
        <v>0</v>
      </c>
    </row>
    <row r="698" spans="2:6" ht="25.5">
      <c r="B698" s="52" t="s">
        <v>404</v>
      </c>
      <c r="C698" s="52"/>
      <c r="D698" s="53"/>
      <c r="E698" s="53" t="s">
        <v>152</v>
      </c>
      <c r="F698" s="53"/>
    </row>
    <row r="699" spans="2:6">
      <c r="B699" s="52" t="s">
        <v>153</v>
      </c>
      <c r="C699" s="52" t="s">
        <v>171</v>
      </c>
      <c r="D699" s="53">
        <v>400</v>
      </c>
      <c r="E699" s="53"/>
      <c r="F699" s="53">
        <v>187.69999694824219</v>
      </c>
    </row>
    <row r="700" spans="2:6">
      <c r="B700" s="52" t="s">
        <v>155</v>
      </c>
      <c r="C700" s="52" t="s">
        <v>158</v>
      </c>
      <c r="D700" s="53">
        <v>400</v>
      </c>
      <c r="E700" s="53"/>
      <c r="F700" s="53">
        <v>356</v>
      </c>
    </row>
    <row r="701" spans="2:6">
      <c r="B701" s="52" t="s">
        <v>405</v>
      </c>
      <c r="C701" s="52"/>
      <c r="D701" s="53"/>
      <c r="E701" s="53"/>
      <c r="F701" s="53"/>
    </row>
    <row r="702" spans="2:6">
      <c r="B702" s="52" t="s">
        <v>153</v>
      </c>
      <c r="C702" s="52" t="s">
        <v>158</v>
      </c>
      <c r="D702" s="53">
        <v>400</v>
      </c>
      <c r="E702" s="53"/>
      <c r="F702" s="53">
        <v>286.70001220703125</v>
      </c>
    </row>
    <row r="703" spans="2:6">
      <c r="B703" s="52" t="s">
        <v>406</v>
      </c>
      <c r="C703" s="52"/>
      <c r="D703" s="53"/>
      <c r="E703" s="53"/>
      <c r="F703" s="53"/>
    </row>
    <row r="704" spans="2:6">
      <c r="B704" s="52" t="s">
        <v>153</v>
      </c>
      <c r="C704" s="52" t="s">
        <v>186</v>
      </c>
      <c r="D704" s="53">
        <v>630</v>
      </c>
      <c r="E704" s="53"/>
      <c r="F704" s="53">
        <v>560.70001220703125</v>
      </c>
    </row>
    <row r="705" spans="2:6">
      <c r="B705" s="52" t="s">
        <v>407</v>
      </c>
      <c r="C705" s="52"/>
      <c r="D705" s="53"/>
      <c r="E705" s="53"/>
      <c r="F705" s="53"/>
    </row>
    <row r="706" spans="2:6">
      <c r="B706" s="52" t="s">
        <v>153</v>
      </c>
      <c r="C706" s="52" t="s">
        <v>158</v>
      </c>
      <c r="D706" s="53">
        <v>100</v>
      </c>
      <c r="E706" s="53"/>
      <c r="F706" s="53">
        <v>89</v>
      </c>
    </row>
    <row r="707" spans="2:6">
      <c r="B707" s="52" t="s">
        <v>408</v>
      </c>
      <c r="C707" s="52"/>
      <c r="D707" s="53"/>
      <c r="E707" s="53"/>
      <c r="F707" s="53"/>
    </row>
    <row r="708" spans="2:6">
      <c r="B708" s="52" t="s">
        <v>153</v>
      </c>
      <c r="C708" s="52" t="s">
        <v>186</v>
      </c>
      <c r="D708" s="53">
        <v>630</v>
      </c>
      <c r="E708" s="53"/>
      <c r="F708" s="53">
        <v>560.70001220703125</v>
      </c>
    </row>
    <row r="709" spans="2:6">
      <c r="B709" s="52" t="s">
        <v>155</v>
      </c>
      <c r="C709" s="52"/>
      <c r="D709" s="53">
        <v>1000</v>
      </c>
      <c r="E709" s="53"/>
      <c r="F709" s="53">
        <v>868.8800048828125</v>
      </c>
    </row>
    <row r="710" spans="2:6">
      <c r="B710" s="52" t="s">
        <v>409</v>
      </c>
      <c r="C710" s="52"/>
      <c r="D710" s="53"/>
      <c r="E710" s="53"/>
      <c r="F710" s="53"/>
    </row>
    <row r="711" spans="2:6">
      <c r="B711" s="52" t="s">
        <v>153</v>
      </c>
      <c r="C711" s="52" t="s">
        <v>158</v>
      </c>
      <c r="D711" s="53">
        <v>63</v>
      </c>
      <c r="E711" s="53"/>
      <c r="F711" s="53">
        <v>56.069999694824219</v>
      </c>
    </row>
    <row r="712" spans="2:6">
      <c r="B712" s="52" t="s">
        <v>410</v>
      </c>
      <c r="C712" s="52"/>
      <c r="D712" s="53"/>
      <c r="E712" s="53"/>
      <c r="F712" s="53"/>
    </row>
    <row r="713" spans="2:6">
      <c r="B713" s="52" t="s">
        <v>153</v>
      </c>
      <c r="C713" s="52" t="s">
        <v>158</v>
      </c>
      <c r="D713" s="53">
        <v>25</v>
      </c>
      <c r="E713" s="53"/>
      <c r="F713" s="53">
        <v>22.25</v>
      </c>
    </row>
    <row r="714" spans="2:6">
      <c r="B714" s="52" t="s">
        <v>411</v>
      </c>
      <c r="C714" s="52"/>
      <c r="D714" s="53"/>
      <c r="E714" s="53"/>
      <c r="F714" s="53"/>
    </row>
    <row r="715" spans="2:6">
      <c r="B715" s="52" t="s">
        <v>153</v>
      </c>
      <c r="C715" s="52"/>
      <c r="D715" s="53">
        <v>250</v>
      </c>
      <c r="E715" s="53"/>
      <c r="F715" s="53">
        <v>222.5</v>
      </c>
    </row>
    <row r="716" spans="2:6">
      <c r="B716" s="52" t="s">
        <v>412</v>
      </c>
      <c r="C716" s="52"/>
      <c r="D716" s="53"/>
      <c r="E716" s="53"/>
      <c r="F716" s="53"/>
    </row>
    <row r="717" spans="2:6">
      <c r="B717" s="52" t="s">
        <v>153</v>
      </c>
      <c r="C717" s="52" t="s">
        <v>171</v>
      </c>
      <c r="D717" s="53">
        <v>400</v>
      </c>
      <c r="E717" s="53"/>
      <c r="F717" s="53">
        <v>296.60000610351562</v>
      </c>
    </row>
    <row r="718" spans="2:6">
      <c r="B718" s="52" t="s">
        <v>413</v>
      </c>
      <c r="C718" s="52"/>
      <c r="D718" s="53"/>
      <c r="E718" s="53"/>
      <c r="F718" s="53"/>
    </row>
    <row r="719" spans="2:6">
      <c r="B719" s="52" t="s">
        <v>153</v>
      </c>
      <c r="C719" s="52" t="s">
        <v>158</v>
      </c>
      <c r="D719" s="53">
        <v>100</v>
      </c>
      <c r="E719" s="53"/>
      <c r="F719" s="53">
        <v>89</v>
      </c>
    </row>
    <row r="720" spans="2:6">
      <c r="B720" s="52" t="s">
        <v>414</v>
      </c>
      <c r="C720" s="52"/>
      <c r="D720" s="53"/>
      <c r="E720" s="53"/>
      <c r="F720" s="53"/>
    </row>
    <row r="721" spans="2:6">
      <c r="B721" s="52" t="s">
        <v>153</v>
      </c>
      <c r="C721" s="52"/>
      <c r="D721" s="53">
        <v>1000</v>
      </c>
      <c r="E721" s="53"/>
      <c r="F721" s="53">
        <v>692</v>
      </c>
    </row>
    <row r="722" spans="2:6">
      <c r="B722" s="52" t="s">
        <v>415</v>
      </c>
      <c r="C722" s="52"/>
      <c r="D722" s="53"/>
      <c r="E722" s="53"/>
      <c r="F722" s="53"/>
    </row>
    <row r="723" spans="2:6">
      <c r="B723" s="52" t="s">
        <v>153</v>
      </c>
      <c r="C723" s="52" t="s">
        <v>158</v>
      </c>
      <c r="D723" s="53">
        <v>250</v>
      </c>
      <c r="E723" s="53"/>
      <c r="F723" s="53">
        <v>222.5</v>
      </c>
    </row>
    <row r="724" spans="2:6">
      <c r="B724" s="52" t="s">
        <v>416</v>
      </c>
      <c r="C724" s="52"/>
      <c r="D724" s="53"/>
      <c r="E724" s="53"/>
      <c r="F724" s="53"/>
    </row>
    <row r="725" spans="2:6">
      <c r="B725" s="52" t="s">
        <v>153</v>
      </c>
      <c r="C725" s="52" t="s">
        <v>158</v>
      </c>
      <c r="D725" s="53">
        <v>250</v>
      </c>
      <c r="E725" s="53"/>
      <c r="F725" s="53">
        <v>222.5</v>
      </c>
    </row>
    <row r="726" spans="2:6">
      <c r="B726" s="52" t="s">
        <v>417</v>
      </c>
      <c r="C726" s="52"/>
      <c r="D726" s="53"/>
      <c r="E726" s="53"/>
      <c r="F726" s="53"/>
    </row>
    <row r="727" spans="2:6">
      <c r="B727" s="52" t="s">
        <v>153</v>
      </c>
      <c r="C727" s="52" t="s">
        <v>158</v>
      </c>
      <c r="D727" s="53">
        <v>250</v>
      </c>
      <c r="E727" s="53"/>
      <c r="F727" s="53">
        <v>222.5</v>
      </c>
    </row>
    <row r="728" spans="2:6">
      <c r="B728" s="52" t="s">
        <v>155</v>
      </c>
      <c r="C728" s="52" t="s">
        <v>158</v>
      </c>
      <c r="D728" s="53">
        <v>250</v>
      </c>
      <c r="E728" s="53"/>
      <c r="F728" s="53">
        <v>163.10000610351562</v>
      </c>
    </row>
    <row r="729" spans="2:6">
      <c r="B729" s="52" t="s">
        <v>418</v>
      </c>
      <c r="C729" s="52"/>
      <c r="D729" s="53"/>
      <c r="E729" s="53"/>
      <c r="F729" s="53"/>
    </row>
    <row r="730" spans="2:6">
      <c r="B730" s="52" t="s">
        <v>153</v>
      </c>
      <c r="C730" s="52" t="s">
        <v>158</v>
      </c>
      <c r="D730" s="53">
        <v>630</v>
      </c>
      <c r="E730" s="53"/>
      <c r="F730" s="53">
        <v>115.19999694824219</v>
      </c>
    </row>
    <row r="731" spans="2:6">
      <c r="B731" s="52" t="s">
        <v>155</v>
      </c>
      <c r="C731" s="52" t="s">
        <v>158</v>
      </c>
      <c r="D731" s="53">
        <v>630</v>
      </c>
      <c r="E731" s="53"/>
      <c r="F731" s="53">
        <v>560.70001220703125</v>
      </c>
    </row>
    <row r="732" spans="2:6">
      <c r="B732" s="52" t="s">
        <v>419</v>
      </c>
      <c r="C732" s="52"/>
      <c r="D732" s="53"/>
      <c r="E732" s="53"/>
      <c r="F732" s="53"/>
    </row>
    <row r="733" spans="2:6">
      <c r="B733" s="52" t="s">
        <v>153</v>
      </c>
      <c r="C733" s="52" t="s">
        <v>158</v>
      </c>
      <c r="D733" s="53">
        <v>400</v>
      </c>
      <c r="E733" s="53"/>
      <c r="F733" s="53">
        <v>356</v>
      </c>
    </row>
    <row r="734" spans="2:6">
      <c r="B734" s="52" t="s">
        <v>155</v>
      </c>
      <c r="C734" s="52" t="s">
        <v>158</v>
      </c>
      <c r="D734" s="53">
        <v>400</v>
      </c>
      <c r="E734" s="53"/>
      <c r="F734" s="53">
        <v>356</v>
      </c>
    </row>
    <row r="735" spans="2:6">
      <c r="B735" s="52" t="s">
        <v>153</v>
      </c>
      <c r="C735" s="52" t="s">
        <v>158</v>
      </c>
      <c r="D735" s="53">
        <v>250</v>
      </c>
      <c r="E735" s="53"/>
      <c r="F735" s="53">
        <v>222.5</v>
      </c>
    </row>
    <row r="736" spans="2:6">
      <c r="B736" s="52" t="s">
        <v>420</v>
      </c>
      <c r="C736" s="52"/>
      <c r="D736" s="53"/>
      <c r="E736" s="53"/>
      <c r="F736" s="53"/>
    </row>
    <row r="737" spans="2:6">
      <c r="B737" s="52" t="s">
        <v>153</v>
      </c>
      <c r="C737" s="52" t="s">
        <v>158</v>
      </c>
      <c r="D737" s="53">
        <v>400</v>
      </c>
      <c r="E737" s="53"/>
      <c r="F737" s="53">
        <v>237.19999694824219</v>
      </c>
    </row>
    <row r="738" spans="2:6">
      <c r="B738" s="52" t="s">
        <v>421</v>
      </c>
      <c r="C738" s="52"/>
      <c r="D738" s="53"/>
      <c r="E738" s="53"/>
      <c r="F738" s="53"/>
    </row>
    <row r="739" spans="2:6">
      <c r="B739" s="52" t="s">
        <v>153</v>
      </c>
      <c r="C739" s="52" t="s">
        <v>158</v>
      </c>
      <c r="D739" s="53">
        <v>63</v>
      </c>
      <c r="E739" s="53"/>
      <c r="F739" s="53">
        <v>56.069999694824219</v>
      </c>
    </row>
    <row r="740" spans="2:6">
      <c r="B740" s="52" t="s">
        <v>422</v>
      </c>
      <c r="C740" s="52"/>
      <c r="D740" s="53"/>
      <c r="E740" s="53"/>
      <c r="F740" s="53"/>
    </row>
    <row r="741" spans="2:6">
      <c r="B741" s="52" t="s">
        <v>153</v>
      </c>
      <c r="C741" s="52" t="s">
        <v>158</v>
      </c>
      <c r="D741" s="53">
        <v>630</v>
      </c>
      <c r="E741" s="53"/>
      <c r="F741" s="53">
        <v>560.70001220703125</v>
      </c>
    </row>
    <row r="742" spans="2:6">
      <c r="B742" s="52" t="s">
        <v>155</v>
      </c>
      <c r="C742" s="52" t="s">
        <v>158</v>
      </c>
      <c r="D742" s="53">
        <v>630</v>
      </c>
      <c r="E742" s="53"/>
      <c r="F742" s="53">
        <v>45.900012969970703</v>
      </c>
    </row>
    <row r="743" spans="2:6">
      <c r="B743" s="52" t="s">
        <v>423</v>
      </c>
      <c r="C743" s="52"/>
      <c r="D743" s="53"/>
      <c r="E743" s="53"/>
      <c r="F743" s="53"/>
    </row>
    <row r="744" spans="2:6">
      <c r="B744" s="52" t="s">
        <v>153</v>
      </c>
      <c r="C744" s="52" t="s">
        <v>158</v>
      </c>
      <c r="D744" s="53">
        <v>400</v>
      </c>
      <c r="E744" s="53"/>
      <c r="F744" s="53">
        <v>326.29998779296875</v>
      </c>
    </row>
    <row r="745" spans="2:6">
      <c r="B745" s="52" t="s">
        <v>424</v>
      </c>
      <c r="C745" s="52"/>
      <c r="D745" s="53"/>
      <c r="E745" s="53"/>
      <c r="F745" s="53"/>
    </row>
    <row r="746" spans="2:6">
      <c r="B746" s="52" t="s">
        <v>153</v>
      </c>
      <c r="C746" s="52"/>
      <c r="D746" s="53">
        <v>400</v>
      </c>
      <c r="E746" s="53"/>
      <c r="F746" s="53">
        <v>306.5</v>
      </c>
    </row>
    <row r="747" spans="2:6" ht="25.5">
      <c r="B747" s="52" t="s">
        <v>425</v>
      </c>
      <c r="C747" s="52"/>
      <c r="D747" s="53"/>
      <c r="E747" s="53" t="s">
        <v>152</v>
      </c>
      <c r="F747" s="53"/>
    </row>
    <row r="748" spans="2:6">
      <c r="B748" s="52" t="s">
        <v>153</v>
      </c>
      <c r="C748" s="52" t="s">
        <v>158</v>
      </c>
      <c r="D748" s="53">
        <v>320</v>
      </c>
      <c r="E748" s="53"/>
      <c r="F748" s="53">
        <v>189.10000610351562</v>
      </c>
    </row>
    <row r="749" spans="2:6">
      <c r="B749" s="52" t="s">
        <v>155</v>
      </c>
      <c r="C749" s="52" t="s">
        <v>158</v>
      </c>
      <c r="D749" s="53">
        <v>320</v>
      </c>
      <c r="E749" s="53"/>
      <c r="F749" s="53">
        <v>284.79998779296875</v>
      </c>
    </row>
    <row r="750" spans="2:6">
      <c r="B750" s="52" t="s">
        <v>426</v>
      </c>
      <c r="C750" s="52"/>
      <c r="D750" s="53"/>
      <c r="E750" s="53"/>
      <c r="F750" s="53"/>
    </row>
    <row r="751" spans="2:6">
      <c r="B751" s="52" t="s">
        <v>153</v>
      </c>
      <c r="C751" s="52" t="s">
        <v>171</v>
      </c>
      <c r="D751" s="53">
        <v>400</v>
      </c>
      <c r="E751" s="53"/>
      <c r="F751" s="53">
        <v>356</v>
      </c>
    </row>
    <row r="752" spans="2:6">
      <c r="B752" s="52" t="s">
        <v>155</v>
      </c>
      <c r="C752" s="52" t="s">
        <v>171</v>
      </c>
      <c r="D752" s="53">
        <v>630</v>
      </c>
      <c r="E752" s="53"/>
      <c r="F752" s="53">
        <v>501.29998779296875</v>
      </c>
    </row>
    <row r="753" spans="2:6">
      <c r="B753" s="52" t="s">
        <v>427</v>
      </c>
      <c r="C753" s="52"/>
      <c r="D753" s="53"/>
      <c r="E753" s="53"/>
      <c r="F753" s="53"/>
    </row>
    <row r="754" spans="2:6">
      <c r="B754" s="52" t="s">
        <v>428</v>
      </c>
      <c r="C754" s="52"/>
      <c r="D754" s="53"/>
      <c r="E754" s="53"/>
      <c r="F754" s="53"/>
    </row>
    <row r="755" spans="2:6">
      <c r="B755" s="52" t="s">
        <v>153</v>
      </c>
      <c r="C755" s="52" t="s">
        <v>171</v>
      </c>
      <c r="D755" s="53">
        <v>630</v>
      </c>
      <c r="E755" s="53"/>
      <c r="F755" s="53">
        <v>402.30001831054687</v>
      </c>
    </row>
    <row r="756" spans="2:6">
      <c r="B756" s="52" t="s">
        <v>155</v>
      </c>
      <c r="C756" s="52" t="s">
        <v>171</v>
      </c>
      <c r="D756" s="53">
        <v>630</v>
      </c>
      <c r="E756" s="53"/>
      <c r="F756" s="53">
        <v>313.20001220703125</v>
      </c>
    </row>
    <row r="757" spans="2:6">
      <c r="B757" s="52" t="s">
        <v>429</v>
      </c>
      <c r="C757" s="52"/>
      <c r="D757" s="53"/>
      <c r="E757" s="53"/>
      <c r="F757" s="53"/>
    </row>
    <row r="758" spans="2:6">
      <c r="B758" s="52" t="s">
        <v>153</v>
      </c>
      <c r="C758" s="52" t="s">
        <v>171</v>
      </c>
      <c r="D758" s="53">
        <v>630</v>
      </c>
      <c r="E758" s="53"/>
      <c r="F758" s="53">
        <v>560.70001220703125</v>
      </c>
    </row>
    <row r="759" spans="2:6">
      <c r="B759" s="52" t="s">
        <v>155</v>
      </c>
      <c r="C759" s="52" t="s">
        <v>171</v>
      </c>
      <c r="D759" s="53">
        <v>630</v>
      </c>
      <c r="E759" s="53"/>
      <c r="F759" s="53">
        <v>263.70001220703125</v>
      </c>
    </row>
    <row r="760" spans="2:6">
      <c r="B760" s="52" t="s">
        <v>430</v>
      </c>
      <c r="C760" s="52"/>
      <c r="D760" s="53"/>
      <c r="E760" s="53"/>
      <c r="F760" s="53"/>
    </row>
    <row r="761" spans="2:6">
      <c r="B761" s="52" t="s">
        <v>153</v>
      </c>
      <c r="C761" s="52" t="s">
        <v>158</v>
      </c>
      <c r="D761" s="53">
        <v>400</v>
      </c>
      <c r="E761" s="53"/>
      <c r="F761" s="53">
        <v>297.91998291015625</v>
      </c>
    </row>
    <row r="762" spans="2:6">
      <c r="B762" s="52" t="s">
        <v>155</v>
      </c>
      <c r="C762" s="52" t="s">
        <v>158</v>
      </c>
      <c r="D762" s="53">
        <v>400</v>
      </c>
      <c r="E762" s="53"/>
      <c r="F762" s="53">
        <v>297.91998291015625</v>
      </c>
    </row>
    <row r="763" spans="2:6">
      <c r="B763" s="52" t="s">
        <v>431</v>
      </c>
      <c r="C763" s="52"/>
      <c r="D763" s="53"/>
      <c r="E763" s="53"/>
      <c r="F763" s="53"/>
    </row>
    <row r="764" spans="2:6">
      <c r="B764" s="52" t="s">
        <v>153</v>
      </c>
      <c r="C764" s="52" t="s">
        <v>158</v>
      </c>
      <c r="D764" s="53">
        <v>400</v>
      </c>
      <c r="E764" s="53"/>
      <c r="F764" s="53">
        <v>237.19999694824219</v>
      </c>
    </row>
    <row r="765" spans="2:6">
      <c r="B765" s="52" t="s">
        <v>155</v>
      </c>
      <c r="C765" s="52" t="s">
        <v>171</v>
      </c>
      <c r="D765" s="53">
        <v>400</v>
      </c>
      <c r="E765" s="53"/>
      <c r="F765" s="53">
        <v>356</v>
      </c>
    </row>
    <row r="766" spans="2:6">
      <c r="B766" s="52" t="s">
        <v>432</v>
      </c>
      <c r="C766" s="52"/>
      <c r="D766" s="53"/>
      <c r="E766" s="53"/>
      <c r="F766" s="53"/>
    </row>
    <row r="767" spans="2:6">
      <c r="B767" s="52" t="s">
        <v>153</v>
      </c>
      <c r="C767" s="52" t="s">
        <v>158</v>
      </c>
      <c r="D767" s="53">
        <v>400</v>
      </c>
      <c r="E767" s="53"/>
      <c r="F767" s="53">
        <v>-40</v>
      </c>
    </row>
    <row r="768" spans="2:6">
      <c r="B768" s="52" t="s">
        <v>155</v>
      </c>
      <c r="C768" s="52" t="s">
        <v>158</v>
      </c>
      <c r="D768" s="53">
        <v>400</v>
      </c>
      <c r="E768" s="53"/>
      <c r="F768" s="53">
        <v>356</v>
      </c>
    </row>
    <row r="769" spans="2:6">
      <c r="B769" s="52" t="s">
        <v>433</v>
      </c>
      <c r="C769" s="52"/>
      <c r="D769" s="53"/>
      <c r="E769" s="53"/>
      <c r="F769" s="53"/>
    </row>
    <row r="770" spans="2:6">
      <c r="B770" s="52" t="s">
        <v>153</v>
      </c>
      <c r="C770" s="52" t="s">
        <v>158</v>
      </c>
      <c r="D770" s="53">
        <v>320</v>
      </c>
      <c r="E770" s="53"/>
      <c r="F770" s="53">
        <v>251.80000305175781</v>
      </c>
    </row>
    <row r="771" spans="2:6">
      <c r="B771" s="52" t="s">
        <v>434</v>
      </c>
      <c r="C771" s="52"/>
      <c r="D771" s="53"/>
      <c r="E771" s="53"/>
      <c r="F771" s="53"/>
    </row>
    <row r="772" spans="2:6" ht="25.5">
      <c r="B772" s="52" t="s">
        <v>153</v>
      </c>
      <c r="C772" s="52" t="s">
        <v>167</v>
      </c>
      <c r="D772" s="53">
        <v>0</v>
      </c>
      <c r="E772" s="53"/>
      <c r="F772" s="53">
        <v>0</v>
      </c>
    </row>
    <row r="773" spans="2:6">
      <c r="B773" s="52" t="s">
        <v>435</v>
      </c>
      <c r="C773" s="52"/>
      <c r="D773" s="53"/>
      <c r="E773" s="53"/>
      <c r="F773" s="53"/>
    </row>
    <row r="774" spans="2:6">
      <c r="B774" s="52" t="s">
        <v>153</v>
      </c>
      <c r="C774" s="52" t="s">
        <v>158</v>
      </c>
      <c r="D774" s="53">
        <v>63</v>
      </c>
      <c r="E774" s="53"/>
      <c r="F774" s="53">
        <v>56.069999694824219</v>
      </c>
    </row>
    <row r="775" spans="2:6">
      <c r="B775" s="52" t="s">
        <v>436</v>
      </c>
      <c r="C775" s="52"/>
      <c r="D775" s="53"/>
      <c r="E775" s="53"/>
      <c r="F775" s="53"/>
    </row>
    <row r="776" spans="2:6">
      <c r="B776" s="52" t="s">
        <v>153</v>
      </c>
      <c r="C776" s="52"/>
      <c r="D776" s="53">
        <v>400</v>
      </c>
      <c r="E776" s="53"/>
      <c r="F776" s="53">
        <v>356</v>
      </c>
    </row>
    <row r="777" spans="2:6">
      <c r="B777" s="52" t="s">
        <v>437</v>
      </c>
      <c r="C777" s="52"/>
      <c r="D777" s="53"/>
      <c r="E777" s="53"/>
      <c r="F777" s="53"/>
    </row>
    <row r="778" spans="2:6">
      <c r="B778" s="52" t="s">
        <v>153</v>
      </c>
      <c r="C778" s="52" t="s">
        <v>438</v>
      </c>
      <c r="D778" s="53">
        <v>400</v>
      </c>
      <c r="E778" s="53"/>
      <c r="F778" s="53">
        <v>230.60000610351562</v>
      </c>
    </row>
    <row r="779" spans="2:6">
      <c r="B779" s="52" t="s">
        <v>439</v>
      </c>
      <c r="C779" s="52"/>
      <c r="D779" s="53"/>
      <c r="E779" s="53"/>
      <c r="F779" s="53"/>
    </row>
    <row r="780" spans="2:6">
      <c r="B780" s="52" t="s">
        <v>153</v>
      </c>
      <c r="C780" s="52" t="s">
        <v>158</v>
      </c>
      <c r="D780" s="53">
        <v>250</v>
      </c>
      <c r="E780" s="53"/>
      <c r="F780" s="53">
        <v>173</v>
      </c>
    </row>
    <row r="781" spans="2:6">
      <c r="B781" s="52" t="s">
        <v>155</v>
      </c>
      <c r="C781" s="52" t="s">
        <v>158</v>
      </c>
      <c r="D781" s="53">
        <v>250</v>
      </c>
      <c r="E781" s="53"/>
      <c r="F781" s="53">
        <v>182.89999389648437</v>
      </c>
    </row>
    <row r="782" spans="2:6" ht="25.5">
      <c r="B782" s="52" t="s">
        <v>440</v>
      </c>
      <c r="C782" s="52"/>
      <c r="D782" s="53"/>
      <c r="E782" s="53" t="s">
        <v>152</v>
      </c>
      <c r="F782" s="53"/>
    </row>
    <row r="783" spans="2:6">
      <c r="B783" s="52" t="s">
        <v>153</v>
      </c>
      <c r="C783" s="52" t="s">
        <v>158</v>
      </c>
      <c r="D783" s="53">
        <v>320</v>
      </c>
      <c r="E783" s="53"/>
      <c r="F783" s="53">
        <v>251.80000305175781</v>
      </c>
    </row>
    <row r="784" spans="2:6">
      <c r="B784" s="52" t="s">
        <v>155</v>
      </c>
      <c r="C784" s="52" t="s">
        <v>158</v>
      </c>
      <c r="D784" s="53">
        <v>400</v>
      </c>
      <c r="E784" s="53"/>
      <c r="F784" s="53">
        <v>336.20001220703125</v>
      </c>
    </row>
    <row r="785" spans="2:6" ht="25.5">
      <c r="B785" s="52" t="s">
        <v>441</v>
      </c>
      <c r="C785" s="52"/>
      <c r="D785" s="53"/>
      <c r="E785" s="53" t="s">
        <v>152</v>
      </c>
      <c r="F785" s="53"/>
    </row>
    <row r="786" spans="2:6">
      <c r="B786" s="52" t="s">
        <v>153</v>
      </c>
      <c r="C786" s="52" t="s">
        <v>158</v>
      </c>
      <c r="D786" s="53">
        <v>400</v>
      </c>
      <c r="E786" s="53"/>
      <c r="F786" s="53">
        <v>160.63999938964844</v>
      </c>
    </row>
    <row r="787" spans="2:6">
      <c r="B787" s="52" t="s">
        <v>155</v>
      </c>
      <c r="C787" s="52" t="s">
        <v>171</v>
      </c>
      <c r="D787" s="53">
        <v>400</v>
      </c>
      <c r="E787" s="53"/>
      <c r="F787" s="53">
        <v>244.66000366210937</v>
      </c>
    </row>
    <row r="788" spans="2:6" ht="25.5">
      <c r="B788" s="52" t="s">
        <v>442</v>
      </c>
      <c r="C788" s="52"/>
      <c r="D788" s="53"/>
      <c r="E788" s="53" t="s">
        <v>152</v>
      </c>
      <c r="F788" s="53"/>
    </row>
    <row r="789" spans="2:6">
      <c r="B789" s="52" t="s">
        <v>153</v>
      </c>
      <c r="C789" s="52" t="s">
        <v>171</v>
      </c>
      <c r="D789" s="53">
        <v>400</v>
      </c>
      <c r="E789" s="53"/>
      <c r="F789" s="53">
        <v>220.03999328613281</v>
      </c>
    </row>
    <row r="790" spans="2:6">
      <c r="B790" s="52" t="s">
        <v>155</v>
      </c>
      <c r="C790" s="52" t="s">
        <v>158</v>
      </c>
      <c r="D790" s="53">
        <v>400</v>
      </c>
      <c r="E790" s="53"/>
      <c r="F790" s="53">
        <v>190.33999633789062</v>
      </c>
    </row>
    <row r="791" spans="2:6" ht="25.5">
      <c r="B791" s="52" t="s">
        <v>443</v>
      </c>
      <c r="C791" s="52"/>
      <c r="D791" s="53"/>
      <c r="E791" s="53" t="s">
        <v>152</v>
      </c>
      <c r="F791" s="53"/>
    </row>
    <row r="792" spans="2:6">
      <c r="B792" s="52" t="s">
        <v>153</v>
      </c>
      <c r="C792" s="52" t="s">
        <v>158</v>
      </c>
      <c r="D792" s="53">
        <v>400</v>
      </c>
      <c r="E792" s="53"/>
      <c r="F792" s="53">
        <v>215.41999816894531</v>
      </c>
    </row>
    <row r="793" spans="2:6">
      <c r="B793" s="52" t="s">
        <v>155</v>
      </c>
      <c r="C793" s="52" t="s">
        <v>158</v>
      </c>
      <c r="D793" s="53">
        <v>400</v>
      </c>
      <c r="E793" s="53"/>
      <c r="F793" s="53">
        <v>117.74000549316406</v>
      </c>
    </row>
    <row r="794" spans="2:6" ht="25.5">
      <c r="B794" s="52" t="s">
        <v>444</v>
      </c>
      <c r="C794" s="52"/>
      <c r="D794" s="53"/>
      <c r="E794" s="53" t="s">
        <v>152</v>
      </c>
      <c r="F794" s="53"/>
    </row>
    <row r="795" spans="2:6">
      <c r="B795" s="52" t="s">
        <v>153</v>
      </c>
      <c r="C795" s="52" t="s">
        <v>171</v>
      </c>
      <c r="D795" s="53">
        <v>400</v>
      </c>
      <c r="E795" s="53"/>
      <c r="F795" s="53">
        <v>208.16000366210937</v>
      </c>
    </row>
    <row r="796" spans="2:6">
      <c r="B796" s="52" t="s">
        <v>155</v>
      </c>
      <c r="C796" s="52" t="s">
        <v>158</v>
      </c>
      <c r="D796" s="53">
        <v>400</v>
      </c>
      <c r="E796" s="53"/>
      <c r="F796" s="53">
        <v>253.04000854492187</v>
      </c>
    </row>
    <row r="797" spans="2:6" ht="25.5">
      <c r="B797" s="52" t="s">
        <v>445</v>
      </c>
      <c r="C797" s="52"/>
      <c r="D797" s="53"/>
      <c r="E797" s="53" t="s">
        <v>152</v>
      </c>
      <c r="F797" s="53"/>
    </row>
    <row r="798" spans="2:6">
      <c r="B798" s="52" t="s">
        <v>153</v>
      </c>
      <c r="C798" s="52" t="s">
        <v>158</v>
      </c>
      <c r="D798" s="53">
        <v>400</v>
      </c>
      <c r="E798" s="53"/>
      <c r="F798" s="53">
        <v>274.16000366210937</v>
      </c>
    </row>
    <row r="799" spans="2:6">
      <c r="B799" s="52" t="s">
        <v>155</v>
      </c>
      <c r="C799" s="52" t="s">
        <v>446</v>
      </c>
      <c r="D799" s="53">
        <v>400</v>
      </c>
      <c r="E799" s="53"/>
      <c r="F799" s="53">
        <v>356</v>
      </c>
    </row>
    <row r="800" spans="2:6" ht="25.5">
      <c r="B800" s="52" t="s">
        <v>447</v>
      </c>
      <c r="C800" s="52"/>
      <c r="D800" s="53"/>
      <c r="E800" s="53" t="s">
        <v>152</v>
      </c>
      <c r="F800" s="53"/>
    </row>
    <row r="801" spans="2:6">
      <c r="B801" s="52" t="s">
        <v>153</v>
      </c>
      <c r="C801" s="52" t="s">
        <v>158</v>
      </c>
      <c r="D801" s="53">
        <v>315</v>
      </c>
      <c r="E801" s="53"/>
      <c r="F801" s="53">
        <v>150.99000549316406</v>
      </c>
    </row>
    <row r="802" spans="2:6">
      <c r="B802" s="52" t="s">
        <v>155</v>
      </c>
      <c r="C802" s="52" t="s">
        <v>230</v>
      </c>
      <c r="D802" s="53">
        <v>400</v>
      </c>
      <c r="E802" s="53"/>
      <c r="F802" s="53">
        <v>229.27999877929687</v>
      </c>
    </row>
    <row r="803" spans="2:6" ht="25.5">
      <c r="B803" s="52" t="s">
        <v>448</v>
      </c>
      <c r="C803" s="52"/>
      <c r="D803" s="53"/>
      <c r="E803" s="53" t="s">
        <v>152</v>
      </c>
      <c r="F803" s="53"/>
    </row>
    <row r="804" spans="2:6">
      <c r="B804" s="52" t="s">
        <v>153</v>
      </c>
      <c r="C804" s="52" t="s">
        <v>158</v>
      </c>
      <c r="D804" s="53">
        <v>320</v>
      </c>
      <c r="E804" s="53"/>
      <c r="F804" s="53">
        <v>261.70001220703125</v>
      </c>
    </row>
    <row r="805" spans="2:6">
      <c r="B805" s="52" t="s">
        <v>155</v>
      </c>
      <c r="C805" s="52" t="s">
        <v>158</v>
      </c>
      <c r="D805" s="53">
        <v>320</v>
      </c>
      <c r="E805" s="53"/>
      <c r="F805" s="53">
        <v>248.5</v>
      </c>
    </row>
    <row r="806" spans="2:6" ht="25.5">
      <c r="B806" s="52" t="s">
        <v>449</v>
      </c>
      <c r="C806" s="52"/>
      <c r="D806" s="53"/>
      <c r="E806" s="53" t="s">
        <v>152</v>
      </c>
      <c r="F806" s="53"/>
    </row>
    <row r="807" spans="2:6">
      <c r="B807" s="52" t="s">
        <v>153</v>
      </c>
      <c r="C807" s="52" t="s">
        <v>213</v>
      </c>
      <c r="D807" s="53">
        <v>315</v>
      </c>
      <c r="E807" s="53"/>
      <c r="F807" s="53">
        <v>280.35000610351562</v>
      </c>
    </row>
    <row r="808" spans="2:6">
      <c r="B808" s="52" t="s">
        <v>155</v>
      </c>
      <c r="C808" s="52" t="s">
        <v>171</v>
      </c>
      <c r="D808" s="53">
        <v>400</v>
      </c>
      <c r="E808" s="53"/>
      <c r="F808" s="53">
        <v>177.80000305175781</v>
      </c>
    </row>
    <row r="809" spans="2:6" ht="25.5">
      <c r="B809" s="52" t="s">
        <v>450</v>
      </c>
      <c r="C809" s="52"/>
      <c r="D809" s="53"/>
      <c r="E809" s="53" t="s">
        <v>152</v>
      </c>
      <c r="F809" s="53"/>
    </row>
    <row r="810" spans="2:6">
      <c r="B810" s="52" t="s">
        <v>153</v>
      </c>
      <c r="C810" s="52" t="s">
        <v>158</v>
      </c>
      <c r="D810" s="53">
        <v>200</v>
      </c>
      <c r="E810" s="53"/>
      <c r="F810" s="53">
        <v>59.199996948242188</v>
      </c>
    </row>
    <row r="811" spans="2:6">
      <c r="B811" s="52" t="s">
        <v>155</v>
      </c>
      <c r="C811" s="52" t="s">
        <v>158</v>
      </c>
      <c r="D811" s="53">
        <v>200</v>
      </c>
      <c r="E811" s="53"/>
      <c r="F811" s="53">
        <v>178</v>
      </c>
    </row>
    <row r="812" spans="2:6" ht="25.5">
      <c r="B812" s="52" t="s">
        <v>451</v>
      </c>
      <c r="C812" s="52"/>
      <c r="D812" s="53"/>
      <c r="E812" s="53" t="s">
        <v>152</v>
      </c>
      <c r="F812" s="53"/>
    </row>
    <row r="813" spans="2:6">
      <c r="B813" s="52" t="s">
        <v>153</v>
      </c>
      <c r="C813" s="52" t="s">
        <v>186</v>
      </c>
      <c r="D813" s="53">
        <v>0</v>
      </c>
      <c r="E813" s="53"/>
      <c r="F813" s="53">
        <v>0</v>
      </c>
    </row>
    <row r="814" spans="2:6">
      <c r="B814" s="52" t="s">
        <v>155</v>
      </c>
      <c r="C814" s="52" t="s">
        <v>224</v>
      </c>
      <c r="D814" s="53">
        <v>400</v>
      </c>
      <c r="E814" s="53"/>
      <c r="F814" s="53">
        <v>197.60000610351562</v>
      </c>
    </row>
    <row r="815" spans="2:6" ht="25.5">
      <c r="B815" s="52" t="s">
        <v>452</v>
      </c>
      <c r="C815" s="52"/>
      <c r="D815" s="53"/>
      <c r="E815" s="53" t="s">
        <v>152</v>
      </c>
      <c r="F815" s="53"/>
    </row>
    <row r="816" spans="2:6">
      <c r="B816" s="52" t="s">
        <v>153</v>
      </c>
      <c r="C816" s="52" t="s">
        <v>158</v>
      </c>
      <c r="D816" s="53">
        <v>320</v>
      </c>
      <c r="E816" s="53"/>
      <c r="F816" s="53">
        <v>284.79998779296875</v>
      </c>
    </row>
    <row r="817" spans="2:6">
      <c r="B817" s="52" t="s">
        <v>155</v>
      </c>
      <c r="C817" s="52" t="s">
        <v>158</v>
      </c>
      <c r="D817" s="53">
        <v>320</v>
      </c>
      <c r="E817" s="53"/>
      <c r="F817" s="53">
        <v>126.40000915527344</v>
      </c>
    </row>
    <row r="818" spans="2:6" ht="25.5">
      <c r="B818" s="52" t="s">
        <v>453</v>
      </c>
      <c r="C818" s="52"/>
      <c r="D818" s="53"/>
      <c r="E818" s="53" t="s">
        <v>152</v>
      </c>
      <c r="F818" s="53"/>
    </row>
    <row r="819" spans="2:6">
      <c r="B819" s="52" t="s">
        <v>153</v>
      </c>
      <c r="C819" s="52" t="s">
        <v>158</v>
      </c>
      <c r="D819" s="53">
        <v>630</v>
      </c>
      <c r="E819" s="53"/>
      <c r="F819" s="53">
        <v>315.17999267578125</v>
      </c>
    </row>
    <row r="820" spans="2:6">
      <c r="B820" s="52" t="s">
        <v>155</v>
      </c>
      <c r="C820" s="52" t="s">
        <v>171</v>
      </c>
      <c r="D820" s="53">
        <v>400</v>
      </c>
      <c r="E820" s="53"/>
      <c r="F820" s="53">
        <v>319.70001220703125</v>
      </c>
    </row>
    <row r="821" spans="2:6" ht="25.5">
      <c r="B821" s="52" t="s">
        <v>454</v>
      </c>
      <c r="C821" s="52"/>
      <c r="D821" s="53"/>
      <c r="E821" s="53" t="s">
        <v>152</v>
      </c>
      <c r="F821" s="53"/>
    </row>
    <row r="822" spans="2:6">
      <c r="B822" s="52" t="s">
        <v>153</v>
      </c>
      <c r="C822" s="52" t="s">
        <v>158</v>
      </c>
      <c r="D822" s="53">
        <v>250</v>
      </c>
      <c r="E822" s="53"/>
      <c r="F822" s="53">
        <v>159.80000305175781</v>
      </c>
    </row>
    <row r="823" spans="2:6">
      <c r="B823" s="52" t="s">
        <v>155</v>
      </c>
      <c r="C823" s="52" t="s">
        <v>171</v>
      </c>
      <c r="D823" s="53">
        <v>400</v>
      </c>
      <c r="E823" s="53"/>
      <c r="F823" s="53">
        <v>202.22000122070312</v>
      </c>
    </row>
    <row r="824" spans="2:6" ht="25.5">
      <c r="B824" s="52" t="s">
        <v>455</v>
      </c>
      <c r="C824" s="52"/>
      <c r="D824" s="53"/>
      <c r="E824" s="53" t="s">
        <v>152</v>
      </c>
      <c r="F824" s="53"/>
    </row>
    <row r="825" spans="2:6">
      <c r="B825" s="52" t="s">
        <v>153</v>
      </c>
      <c r="C825" s="52"/>
      <c r="D825" s="53">
        <v>0</v>
      </c>
      <c r="E825" s="53"/>
      <c r="F825" s="53">
        <v>0</v>
      </c>
    </row>
    <row r="826" spans="2:6">
      <c r="B826" s="52" t="s">
        <v>155</v>
      </c>
      <c r="C826" s="52" t="s">
        <v>158</v>
      </c>
      <c r="D826" s="53">
        <v>400</v>
      </c>
      <c r="E826" s="53"/>
      <c r="F826" s="53">
        <v>230.60000610351562</v>
      </c>
    </row>
    <row r="827" spans="2:6" ht="25.5">
      <c r="B827" s="52" t="s">
        <v>456</v>
      </c>
      <c r="C827" s="52"/>
      <c r="D827" s="53"/>
      <c r="E827" s="53" t="s">
        <v>152</v>
      </c>
      <c r="F827" s="53"/>
    </row>
    <row r="828" spans="2:6">
      <c r="B828" s="52" t="s">
        <v>153</v>
      </c>
      <c r="C828" s="52" t="s">
        <v>158</v>
      </c>
      <c r="D828" s="53">
        <v>400</v>
      </c>
      <c r="E828" s="53"/>
      <c r="F828" s="53">
        <v>194.30000305175781</v>
      </c>
    </row>
    <row r="829" spans="2:6">
      <c r="B829" s="52" t="s">
        <v>155</v>
      </c>
      <c r="C829" s="52" t="s">
        <v>158</v>
      </c>
      <c r="D829" s="53">
        <v>320</v>
      </c>
      <c r="E829" s="53"/>
      <c r="F829" s="53">
        <v>284.79998779296875</v>
      </c>
    </row>
    <row r="830" spans="2:6" ht="25.5">
      <c r="B830" s="52" t="s">
        <v>457</v>
      </c>
      <c r="C830" s="52"/>
      <c r="D830" s="53"/>
      <c r="E830" s="53" t="s">
        <v>152</v>
      </c>
      <c r="F830" s="53"/>
    </row>
    <row r="831" spans="2:6">
      <c r="B831" s="52" t="s">
        <v>153</v>
      </c>
      <c r="C831" s="52" t="s">
        <v>213</v>
      </c>
      <c r="D831" s="53">
        <v>630</v>
      </c>
      <c r="E831" s="53"/>
      <c r="F831" s="53">
        <v>560.70001220703125</v>
      </c>
    </row>
    <row r="832" spans="2:6">
      <c r="B832" s="52" t="s">
        <v>155</v>
      </c>
      <c r="C832" s="52" t="s">
        <v>158</v>
      </c>
      <c r="D832" s="53">
        <v>630</v>
      </c>
      <c r="E832" s="53"/>
      <c r="F832" s="53">
        <v>338.27999877929687</v>
      </c>
    </row>
    <row r="833" spans="2:6" ht="25.5">
      <c r="B833" s="52" t="s">
        <v>458</v>
      </c>
      <c r="C833" s="52"/>
      <c r="D833" s="53"/>
      <c r="E833" s="53" t="s">
        <v>152</v>
      </c>
      <c r="F833" s="53"/>
    </row>
    <row r="834" spans="2:6">
      <c r="B834" s="52" t="s">
        <v>153</v>
      </c>
      <c r="C834" s="52" t="s">
        <v>158</v>
      </c>
      <c r="D834" s="53">
        <v>400</v>
      </c>
      <c r="E834" s="53"/>
      <c r="F834" s="53">
        <v>174.5</v>
      </c>
    </row>
    <row r="835" spans="2:6">
      <c r="B835" s="52" t="s">
        <v>155</v>
      </c>
      <c r="C835" s="52" t="s">
        <v>158</v>
      </c>
      <c r="D835" s="53">
        <v>400</v>
      </c>
      <c r="E835" s="53"/>
      <c r="F835" s="53">
        <v>356</v>
      </c>
    </row>
    <row r="836" spans="2:6" ht="25.5">
      <c r="B836" s="52" t="s">
        <v>459</v>
      </c>
      <c r="C836" s="52"/>
      <c r="D836" s="53"/>
      <c r="E836" s="53" t="s">
        <v>152</v>
      </c>
      <c r="F836" s="53"/>
    </row>
    <row r="837" spans="2:6">
      <c r="B837" s="52" t="s">
        <v>153</v>
      </c>
      <c r="C837" s="52" t="s">
        <v>158</v>
      </c>
      <c r="D837" s="53">
        <v>400</v>
      </c>
      <c r="E837" s="53"/>
      <c r="F837" s="53">
        <v>243.80000305175781</v>
      </c>
    </row>
    <row r="838" spans="2:6">
      <c r="B838" s="52" t="s">
        <v>155</v>
      </c>
      <c r="C838" s="52" t="s">
        <v>158</v>
      </c>
      <c r="D838" s="53">
        <v>400</v>
      </c>
      <c r="E838" s="53"/>
      <c r="F838" s="53">
        <v>187.69999694824219</v>
      </c>
    </row>
    <row r="839" spans="2:6" ht="25.5">
      <c r="B839" s="52" t="s">
        <v>460</v>
      </c>
      <c r="C839" s="52"/>
      <c r="D839" s="53"/>
      <c r="E839" s="53" t="s">
        <v>152</v>
      </c>
      <c r="F839" s="53"/>
    </row>
    <row r="840" spans="2:6">
      <c r="B840" s="52" t="s">
        <v>153</v>
      </c>
      <c r="C840" s="52" t="s">
        <v>158</v>
      </c>
      <c r="D840" s="53">
        <v>400</v>
      </c>
      <c r="E840" s="53"/>
      <c r="F840" s="53">
        <v>187.69999694824219</v>
      </c>
    </row>
    <row r="841" spans="2:6">
      <c r="B841" s="52" t="s">
        <v>155</v>
      </c>
      <c r="C841" s="52" t="s">
        <v>158</v>
      </c>
      <c r="D841" s="53">
        <v>400</v>
      </c>
      <c r="E841" s="53"/>
      <c r="F841" s="53">
        <v>154.69999694824219</v>
      </c>
    </row>
    <row r="842" spans="2:6" ht="25.5">
      <c r="B842" s="52" t="s">
        <v>461</v>
      </c>
      <c r="C842" s="52"/>
      <c r="D842" s="53"/>
      <c r="E842" s="53" t="s">
        <v>152</v>
      </c>
      <c r="F842" s="53"/>
    </row>
    <row r="843" spans="2:6">
      <c r="B843" s="52" t="s">
        <v>153</v>
      </c>
      <c r="C843" s="52" t="s">
        <v>158</v>
      </c>
      <c r="D843" s="53">
        <v>400</v>
      </c>
      <c r="E843" s="53"/>
      <c r="F843" s="53">
        <v>356</v>
      </c>
    </row>
    <row r="844" spans="2:6">
      <c r="B844" s="52" t="s">
        <v>155</v>
      </c>
      <c r="C844" s="52" t="s">
        <v>158</v>
      </c>
      <c r="D844" s="53">
        <v>630</v>
      </c>
      <c r="E844" s="53"/>
      <c r="F844" s="53">
        <v>352.80001831054687</v>
      </c>
    </row>
    <row r="845" spans="2:6" ht="25.5">
      <c r="B845" s="52" t="s">
        <v>462</v>
      </c>
      <c r="C845" s="52"/>
      <c r="D845" s="53"/>
      <c r="E845" s="53" t="s">
        <v>152</v>
      </c>
      <c r="F845" s="53"/>
    </row>
    <row r="846" spans="2:6">
      <c r="B846" s="52" t="s">
        <v>153</v>
      </c>
      <c r="C846" s="52" t="s">
        <v>158</v>
      </c>
      <c r="D846" s="53">
        <v>630</v>
      </c>
      <c r="E846" s="53"/>
      <c r="F846" s="53">
        <v>490.07998657226562</v>
      </c>
    </row>
    <row r="847" spans="2:6">
      <c r="B847" s="52" t="s">
        <v>155</v>
      </c>
      <c r="C847" s="52" t="s">
        <v>158</v>
      </c>
      <c r="D847" s="53">
        <v>630</v>
      </c>
      <c r="E847" s="53"/>
      <c r="F847" s="53">
        <v>435.29998779296875</v>
      </c>
    </row>
    <row r="848" spans="2:6" ht="25.5">
      <c r="B848" s="52" t="s">
        <v>463</v>
      </c>
      <c r="C848" s="52"/>
      <c r="D848" s="53"/>
      <c r="E848" s="53" t="s">
        <v>152</v>
      </c>
      <c r="F848" s="53"/>
    </row>
    <row r="849" spans="2:6">
      <c r="B849" s="52" t="s">
        <v>153</v>
      </c>
      <c r="C849" s="52" t="s">
        <v>171</v>
      </c>
      <c r="D849" s="53">
        <v>400</v>
      </c>
      <c r="E849" s="53"/>
      <c r="F849" s="53">
        <v>356</v>
      </c>
    </row>
    <row r="850" spans="2:6">
      <c r="B850" s="52" t="s">
        <v>155</v>
      </c>
      <c r="C850" s="52" t="s">
        <v>171</v>
      </c>
      <c r="D850" s="53">
        <v>400</v>
      </c>
      <c r="E850" s="53"/>
      <c r="F850" s="53">
        <v>220.69999694824219</v>
      </c>
    </row>
    <row r="851" spans="2:6" ht="25.5">
      <c r="B851" s="52" t="s">
        <v>464</v>
      </c>
      <c r="C851" s="52"/>
      <c r="D851" s="53"/>
      <c r="E851" s="53" t="s">
        <v>152</v>
      </c>
      <c r="F851" s="53"/>
    </row>
    <row r="852" spans="2:6">
      <c r="B852" s="52" t="s">
        <v>153</v>
      </c>
      <c r="C852" s="52" t="s">
        <v>171</v>
      </c>
      <c r="D852" s="53">
        <v>630</v>
      </c>
      <c r="E852" s="53"/>
      <c r="F852" s="53">
        <v>416.82000732421875</v>
      </c>
    </row>
    <row r="853" spans="2:6">
      <c r="B853" s="52" t="s">
        <v>155</v>
      </c>
      <c r="C853" s="52" t="s">
        <v>171</v>
      </c>
      <c r="D853" s="53">
        <v>630</v>
      </c>
      <c r="E853" s="53"/>
      <c r="F853" s="53">
        <v>408.89999389648437</v>
      </c>
    </row>
    <row r="854" spans="2:6" ht="25.5">
      <c r="B854" s="52" t="s">
        <v>465</v>
      </c>
      <c r="C854" s="52"/>
      <c r="D854" s="53"/>
      <c r="E854" s="53" t="s">
        <v>152</v>
      </c>
      <c r="F854" s="53"/>
    </row>
    <row r="855" spans="2:6">
      <c r="B855" s="52" t="s">
        <v>153</v>
      </c>
      <c r="C855" s="52" t="s">
        <v>158</v>
      </c>
      <c r="D855" s="53">
        <v>400</v>
      </c>
      <c r="E855" s="53"/>
      <c r="F855" s="53">
        <v>187.69999694824219</v>
      </c>
    </row>
    <row r="856" spans="2:6">
      <c r="B856" s="52" t="s">
        <v>155</v>
      </c>
      <c r="C856" s="52" t="s">
        <v>158</v>
      </c>
      <c r="D856" s="53">
        <v>630</v>
      </c>
      <c r="E856" s="53"/>
      <c r="F856" s="53">
        <v>479.51998901367187</v>
      </c>
    </row>
    <row r="857" spans="2:6" ht="25.5">
      <c r="B857" s="52" t="s">
        <v>466</v>
      </c>
      <c r="C857" s="52"/>
      <c r="D857" s="53"/>
      <c r="E857" s="53" t="s">
        <v>152</v>
      </c>
      <c r="F857" s="53"/>
    </row>
    <row r="858" spans="2:6">
      <c r="B858" s="52" t="s">
        <v>153</v>
      </c>
      <c r="C858" s="52" t="s">
        <v>171</v>
      </c>
      <c r="D858" s="53">
        <v>630</v>
      </c>
      <c r="E858" s="53"/>
      <c r="F858" s="53">
        <v>171.30000305175781</v>
      </c>
    </row>
    <row r="859" spans="2:6">
      <c r="B859" s="52" t="s">
        <v>155</v>
      </c>
      <c r="C859" s="52" t="s">
        <v>158</v>
      </c>
      <c r="D859" s="53">
        <v>630</v>
      </c>
      <c r="E859" s="53"/>
      <c r="F859" s="53">
        <v>560.70001220703125</v>
      </c>
    </row>
    <row r="860" spans="2:6" ht="25.5">
      <c r="B860" s="52" t="s">
        <v>467</v>
      </c>
      <c r="C860" s="52"/>
      <c r="D860" s="53"/>
      <c r="E860" s="53" t="s">
        <v>152</v>
      </c>
      <c r="F860" s="53"/>
    </row>
    <row r="861" spans="2:6">
      <c r="B861" s="52" t="s">
        <v>153</v>
      </c>
      <c r="C861" s="52" t="s">
        <v>171</v>
      </c>
      <c r="D861" s="53">
        <v>630</v>
      </c>
      <c r="E861" s="53"/>
      <c r="F861" s="53">
        <v>323.10000610351562</v>
      </c>
    </row>
    <row r="862" spans="2:6">
      <c r="B862" s="52" t="s">
        <v>155</v>
      </c>
      <c r="C862" s="52" t="s">
        <v>158</v>
      </c>
      <c r="D862" s="53">
        <v>400</v>
      </c>
      <c r="E862" s="53"/>
      <c r="F862" s="53">
        <v>224</v>
      </c>
    </row>
    <row r="863" spans="2:6" ht="25.5">
      <c r="B863" s="52" t="s">
        <v>468</v>
      </c>
      <c r="C863" s="52"/>
      <c r="D863" s="53"/>
      <c r="E863" s="53" t="s">
        <v>152</v>
      </c>
      <c r="F863" s="53"/>
    </row>
    <row r="864" spans="2:6">
      <c r="B864" s="52" t="s">
        <v>153</v>
      </c>
      <c r="C864" s="52" t="s">
        <v>158</v>
      </c>
      <c r="D864" s="53">
        <v>630</v>
      </c>
      <c r="E864" s="53"/>
      <c r="F864" s="53">
        <v>194.40000915527344</v>
      </c>
    </row>
    <row r="865" spans="2:6">
      <c r="B865" s="52" t="s">
        <v>155</v>
      </c>
      <c r="C865" s="52" t="s">
        <v>158</v>
      </c>
      <c r="D865" s="53">
        <v>630</v>
      </c>
      <c r="E865" s="53"/>
      <c r="F865" s="53">
        <v>560.70001220703125</v>
      </c>
    </row>
    <row r="866" spans="2:6" ht="25.5">
      <c r="B866" s="52" t="s">
        <v>469</v>
      </c>
      <c r="C866" s="52"/>
      <c r="D866" s="53"/>
      <c r="E866" s="53" t="s">
        <v>152</v>
      </c>
      <c r="F866" s="53"/>
    </row>
    <row r="867" spans="2:6">
      <c r="B867" s="52" t="s">
        <v>153</v>
      </c>
      <c r="C867" s="52" t="s">
        <v>158</v>
      </c>
      <c r="D867" s="53">
        <v>400</v>
      </c>
      <c r="E867" s="53"/>
      <c r="F867" s="53">
        <v>49.100006103515625</v>
      </c>
    </row>
    <row r="868" spans="2:6">
      <c r="B868" s="52" t="s">
        <v>155</v>
      </c>
      <c r="C868" s="52"/>
      <c r="D868" s="53">
        <v>400</v>
      </c>
      <c r="E868" s="53"/>
      <c r="F868" s="53">
        <v>356</v>
      </c>
    </row>
    <row r="869" spans="2:6" ht="25.5">
      <c r="B869" s="52" t="s">
        <v>470</v>
      </c>
      <c r="C869" s="52"/>
      <c r="D869" s="53"/>
      <c r="E869" s="53" t="s">
        <v>152</v>
      </c>
      <c r="F869" s="53"/>
    </row>
    <row r="870" spans="2:6">
      <c r="B870" s="52" t="s">
        <v>153</v>
      </c>
      <c r="C870" s="52" t="s">
        <v>158</v>
      </c>
      <c r="D870" s="53">
        <v>400</v>
      </c>
      <c r="E870" s="53"/>
      <c r="F870" s="53">
        <v>278.77999877929687</v>
      </c>
    </row>
    <row r="871" spans="2:6">
      <c r="B871" s="52" t="s">
        <v>155</v>
      </c>
      <c r="C871" s="52" t="s">
        <v>158</v>
      </c>
      <c r="D871" s="53">
        <v>400</v>
      </c>
      <c r="E871" s="53"/>
      <c r="F871" s="53">
        <v>356</v>
      </c>
    </row>
    <row r="872" spans="2:6" ht="25.5">
      <c r="B872" s="52" t="s">
        <v>471</v>
      </c>
      <c r="C872" s="52"/>
      <c r="D872" s="53"/>
      <c r="E872" s="53" t="s">
        <v>152</v>
      </c>
      <c r="F872" s="53"/>
    </row>
    <row r="873" spans="2:6">
      <c r="B873" s="52" t="s">
        <v>153</v>
      </c>
      <c r="C873" s="52" t="s">
        <v>158</v>
      </c>
      <c r="D873" s="53">
        <v>400</v>
      </c>
      <c r="E873" s="53"/>
      <c r="F873" s="53">
        <v>356</v>
      </c>
    </row>
    <row r="874" spans="2:6">
      <c r="B874" s="52" t="s">
        <v>155</v>
      </c>
      <c r="C874" s="52" t="s">
        <v>158</v>
      </c>
      <c r="D874" s="53">
        <v>400</v>
      </c>
      <c r="E874" s="53"/>
      <c r="F874" s="53">
        <v>286.70001220703125</v>
      </c>
    </row>
    <row r="875" spans="2:6" ht="25.5">
      <c r="B875" s="52" t="s">
        <v>472</v>
      </c>
      <c r="C875" s="52"/>
      <c r="D875" s="53"/>
      <c r="E875" s="53" t="s">
        <v>152</v>
      </c>
      <c r="F875" s="53"/>
    </row>
    <row r="876" spans="2:6">
      <c r="B876" s="52" t="s">
        <v>153</v>
      </c>
      <c r="C876" s="52" t="s">
        <v>158</v>
      </c>
      <c r="D876" s="53">
        <v>630</v>
      </c>
      <c r="E876" s="53"/>
      <c r="F876" s="53">
        <v>480.83999633789062</v>
      </c>
    </row>
    <row r="877" spans="2:6">
      <c r="B877" s="52" t="s">
        <v>155</v>
      </c>
      <c r="C877" s="52" t="s">
        <v>224</v>
      </c>
      <c r="D877" s="53">
        <v>400</v>
      </c>
      <c r="E877" s="53"/>
      <c r="F877" s="53">
        <v>329.60000610351562</v>
      </c>
    </row>
    <row r="878" spans="2:6" ht="25.5">
      <c r="B878" s="52" t="s">
        <v>473</v>
      </c>
      <c r="C878" s="52"/>
      <c r="D878" s="53"/>
      <c r="E878" s="53" t="s">
        <v>152</v>
      </c>
      <c r="F878" s="53"/>
    </row>
    <row r="879" spans="2:6">
      <c r="B879" s="52" t="s">
        <v>153</v>
      </c>
      <c r="C879" s="52" t="s">
        <v>171</v>
      </c>
      <c r="D879" s="53">
        <v>630</v>
      </c>
      <c r="E879" s="53"/>
      <c r="F879" s="53">
        <v>481.5</v>
      </c>
    </row>
    <row r="880" spans="2:6">
      <c r="B880" s="52" t="s">
        <v>155</v>
      </c>
      <c r="C880" s="52" t="s">
        <v>171</v>
      </c>
      <c r="D880" s="53">
        <v>630</v>
      </c>
      <c r="E880" s="53"/>
      <c r="F880" s="53">
        <v>550.79998779296875</v>
      </c>
    </row>
    <row r="881" spans="2:6" ht="25.5">
      <c r="B881" s="52" t="s">
        <v>474</v>
      </c>
      <c r="C881" s="52"/>
      <c r="D881" s="53"/>
      <c r="E881" s="53" t="s">
        <v>152</v>
      </c>
      <c r="F881" s="53"/>
    </row>
    <row r="882" spans="2:6">
      <c r="B882" s="52" t="s">
        <v>153</v>
      </c>
      <c r="C882" s="52" t="s">
        <v>158</v>
      </c>
      <c r="D882" s="53">
        <v>630</v>
      </c>
      <c r="E882" s="53"/>
      <c r="F882" s="53">
        <v>382.5</v>
      </c>
    </row>
    <row r="883" spans="2:6">
      <c r="B883" s="52" t="s">
        <v>155</v>
      </c>
      <c r="C883" s="52" t="s">
        <v>158</v>
      </c>
      <c r="D883" s="53">
        <v>630</v>
      </c>
      <c r="E883" s="53"/>
      <c r="F883" s="53">
        <v>560.70001220703125</v>
      </c>
    </row>
    <row r="884" spans="2:6" ht="25.5">
      <c r="B884" s="52" t="s">
        <v>475</v>
      </c>
      <c r="C884" s="52"/>
      <c r="D884" s="53"/>
      <c r="E884" s="53" t="s">
        <v>152</v>
      </c>
      <c r="F884" s="53"/>
    </row>
    <row r="885" spans="2:6">
      <c r="B885" s="52" t="s">
        <v>153</v>
      </c>
      <c r="C885" s="52" t="s">
        <v>158</v>
      </c>
      <c r="D885" s="53">
        <v>630</v>
      </c>
      <c r="E885" s="53"/>
      <c r="F885" s="53">
        <v>372.60000610351562</v>
      </c>
    </row>
    <row r="886" spans="2:6">
      <c r="B886" s="52" t="s">
        <v>155</v>
      </c>
      <c r="C886" s="52" t="s">
        <v>171</v>
      </c>
      <c r="D886" s="53">
        <v>630</v>
      </c>
      <c r="E886" s="53"/>
      <c r="F886" s="53">
        <v>346.20001220703125</v>
      </c>
    </row>
    <row r="887" spans="2:6" ht="25.5">
      <c r="B887" s="52" t="s">
        <v>476</v>
      </c>
      <c r="C887" s="52"/>
      <c r="D887" s="53"/>
      <c r="E887" s="53" t="s">
        <v>152</v>
      </c>
      <c r="F887" s="53"/>
    </row>
    <row r="888" spans="2:6">
      <c r="B888" s="52" t="s">
        <v>153</v>
      </c>
      <c r="C888" s="52" t="s">
        <v>158</v>
      </c>
      <c r="D888" s="53">
        <v>320</v>
      </c>
      <c r="E888" s="53"/>
      <c r="F888" s="53">
        <v>133</v>
      </c>
    </row>
    <row r="889" spans="2:6">
      <c r="B889" s="52" t="s">
        <v>155</v>
      </c>
      <c r="C889" s="52" t="s">
        <v>224</v>
      </c>
      <c r="D889" s="53">
        <v>320</v>
      </c>
      <c r="E889" s="53"/>
      <c r="F889" s="53">
        <v>152.80000305175781</v>
      </c>
    </row>
    <row r="890" spans="2:6" ht="25.5">
      <c r="B890" s="52" t="s">
        <v>477</v>
      </c>
      <c r="C890" s="52"/>
      <c r="D890" s="53"/>
      <c r="E890" s="53" t="s">
        <v>152</v>
      </c>
      <c r="F890" s="53"/>
    </row>
    <row r="891" spans="2:6">
      <c r="B891" s="52" t="s">
        <v>153</v>
      </c>
      <c r="C891" s="52" t="s">
        <v>171</v>
      </c>
      <c r="D891" s="53">
        <v>400</v>
      </c>
      <c r="E891" s="53"/>
      <c r="F891" s="53">
        <v>250.39999389648437</v>
      </c>
    </row>
    <row r="892" spans="2:6">
      <c r="B892" s="52" t="s">
        <v>155</v>
      </c>
      <c r="C892" s="52" t="s">
        <v>171</v>
      </c>
      <c r="D892" s="53">
        <v>400</v>
      </c>
      <c r="F892" s="53">
        <v>264.91998291015625</v>
      </c>
    </row>
    <row r="893" spans="2:6" ht="25.5">
      <c r="B893" s="52" t="s">
        <v>478</v>
      </c>
      <c r="C893" s="52"/>
      <c r="D893" s="53"/>
      <c r="E893" s="53" t="s">
        <v>152</v>
      </c>
      <c r="F893" s="53"/>
    </row>
    <row r="894" spans="2:6">
      <c r="B894" s="52" t="s">
        <v>153</v>
      </c>
      <c r="C894" s="52" t="s">
        <v>171</v>
      </c>
      <c r="D894" s="53">
        <v>400</v>
      </c>
      <c r="E894" s="53"/>
      <c r="F894" s="53">
        <v>295.20001220703125</v>
      </c>
    </row>
    <row r="895" spans="2:6" ht="25.5">
      <c r="B895" s="52" t="s">
        <v>479</v>
      </c>
      <c r="C895" s="52"/>
      <c r="D895" s="53"/>
      <c r="E895" s="53" t="s">
        <v>152</v>
      </c>
      <c r="F895" s="53"/>
    </row>
    <row r="896" spans="2:6">
      <c r="B896" s="52" t="s">
        <v>153</v>
      </c>
      <c r="C896" s="52" t="s">
        <v>158</v>
      </c>
      <c r="D896" s="53">
        <v>630</v>
      </c>
      <c r="E896" s="53"/>
      <c r="F896" s="53">
        <v>240.59999084472656</v>
      </c>
    </row>
    <row r="897" spans="2:6">
      <c r="B897" s="52" t="s">
        <v>155</v>
      </c>
      <c r="C897" s="52" t="s">
        <v>158</v>
      </c>
      <c r="D897" s="53">
        <v>630</v>
      </c>
      <c r="E897" s="53"/>
      <c r="F897" s="53">
        <v>560.70001220703125</v>
      </c>
    </row>
    <row r="898" spans="2:6" ht="25.5">
      <c r="B898" s="52" t="s">
        <v>480</v>
      </c>
      <c r="C898" s="52"/>
      <c r="D898" s="53"/>
      <c r="E898" s="53" t="s">
        <v>152</v>
      </c>
      <c r="F898" s="53"/>
    </row>
    <row r="899" spans="2:6">
      <c r="B899" s="52" t="s">
        <v>153</v>
      </c>
      <c r="C899" s="52" t="s">
        <v>158</v>
      </c>
      <c r="D899" s="53">
        <v>630</v>
      </c>
      <c r="E899" s="53"/>
      <c r="F899" s="53">
        <v>405.60000610351562</v>
      </c>
    </row>
    <row r="900" spans="2:6">
      <c r="B900" s="52" t="s">
        <v>155</v>
      </c>
      <c r="C900" s="52"/>
      <c r="D900" s="53">
        <v>0</v>
      </c>
      <c r="E900" s="53"/>
      <c r="F900" s="53">
        <v>0</v>
      </c>
    </row>
    <row r="901" spans="2:6" ht="25.5">
      <c r="B901" s="52" t="s">
        <v>481</v>
      </c>
      <c r="C901" s="52"/>
      <c r="D901" s="53"/>
      <c r="E901" s="53" t="s">
        <v>152</v>
      </c>
      <c r="F901" s="53"/>
    </row>
    <row r="902" spans="2:6">
      <c r="B902" s="52" t="s">
        <v>153</v>
      </c>
      <c r="C902" s="52" t="s">
        <v>158</v>
      </c>
      <c r="D902" s="53">
        <v>400</v>
      </c>
      <c r="E902" s="53"/>
      <c r="F902" s="53">
        <v>299.89999389648437</v>
      </c>
    </row>
    <row r="903" spans="2:6">
      <c r="B903" s="52" t="s">
        <v>155</v>
      </c>
      <c r="C903" s="52" t="s">
        <v>158</v>
      </c>
      <c r="D903" s="53">
        <v>400</v>
      </c>
      <c r="E903" s="53"/>
      <c r="F903" s="53">
        <v>356</v>
      </c>
    </row>
    <row r="904" spans="2:6" ht="25.5">
      <c r="B904" s="52" t="s">
        <v>482</v>
      </c>
      <c r="C904" s="52"/>
      <c r="D904" s="53"/>
      <c r="E904" s="53" t="s">
        <v>152</v>
      </c>
      <c r="F904" s="53"/>
    </row>
    <row r="905" spans="2:6">
      <c r="B905" s="52" t="s">
        <v>153</v>
      </c>
      <c r="C905" s="52"/>
      <c r="D905" s="53">
        <v>0</v>
      </c>
      <c r="E905" s="53"/>
      <c r="F905" s="53">
        <v>0</v>
      </c>
    </row>
    <row r="906" spans="2:6">
      <c r="B906" s="52" t="s">
        <v>155</v>
      </c>
      <c r="C906" s="52" t="s">
        <v>158</v>
      </c>
      <c r="D906" s="53">
        <v>400</v>
      </c>
      <c r="E906" s="53"/>
      <c r="F906" s="53">
        <v>283.39999389648437</v>
      </c>
    </row>
    <row r="907" spans="2:6" ht="25.5">
      <c r="B907" s="52" t="s">
        <v>483</v>
      </c>
      <c r="C907" s="52"/>
      <c r="D907" s="53"/>
      <c r="E907" s="53" t="s">
        <v>152</v>
      </c>
      <c r="F907" s="53"/>
    </row>
    <row r="908" spans="2:6">
      <c r="B908" s="52" t="s">
        <v>153</v>
      </c>
      <c r="C908" s="52" t="s">
        <v>171</v>
      </c>
      <c r="D908" s="53">
        <v>160</v>
      </c>
      <c r="E908" s="53"/>
      <c r="F908" s="53">
        <v>53.300003051757812</v>
      </c>
    </row>
    <row r="909" spans="2:6" ht="25.5">
      <c r="B909" s="52" t="s">
        <v>484</v>
      </c>
      <c r="C909" s="52"/>
      <c r="D909" s="53"/>
      <c r="E909" s="53" t="s">
        <v>152</v>
      </c>
      <c r="F909" s="53"/>
    </row>
    <row r="910" spans="2:6">
      <c r="B910" s="52" t="s">
        <v>153</v>
      </c>
      <c r="C910" s="52" t="s">
        <v>171</v>
      </c>
      <c r="D910" s="53">
        <v>630</v>
      </c>
      <c r="E910" s="53"/>
      <c r="F910" s="53">
        <v>250.49998474121094</v>
      </c>
    </row>
    <row r="911" spans="2:6" ht="25.5">
      <c r="B911" s="52" t="s">
        <v>485</v>
      </c>
      <c r="C911" s="52"/>
      <c r="D911" s="53"/>
      <c r="E911" s="53" t="s">
        <v>152</v>
      </c>
      <c r="F911" s="53"/>
    </row>
    <row r="912" spans="2:6">
      <c r="B912" s="52" t="s">
        <v>153</v>
      </c>
      <c r="C912" s="52" t="s">
        <v>158</v>
      </c>
      <c r="D912" s="53">
        <v>400</v>
      </c>
      <c r="E912" s="53"/>
      <c r="F912" s="53">
        <v>153.3800048828125</v>
      </c>
    </row>
    <row r="913" spans="2:6" ht="25.5">
      <c r="B913" s="52" t="s">
        <v>486</v>
      </c>
      <c r="C913" s="52"/>
      <c r="D913" s="53"/>
      <c r="E913" s="53" t="s">
        <v>152</v>
      </c>
      <c r="F913" s="53"/>
    </row>
    <row r="914" spans="2:6">
      <c r="B914" s="52" t="s">
        <v>153</v>
      </c>
      <c r="C914" s="52" t="s">
        <v>158</v>
      </c>
      <c r="D914" s="53">
        <v>630</v>
      </c>
      <c r="E914" s="53"/>
      <c r="F914" s="53">
        <v>560.70001220703125</v>
      </c>
    </row>
    <row r="915" spans="2:6">
      <c r="B915" s="52" t="s">
        <v>155</v>
      </c>
      <c r="C915" s="52" t="s">
        <v>158</v>
      </c>
      <c r="D915" s="53">
        <v>630</v>
      </c>
      <c r="E915" s="53"/>
      <c r="F915" s="53">
        <v>230.69999694824219</v>
      </c>
    </row>
    <row r="916" spans="2:6" ht="25.5">
      <c r="B916" s="52" t="s">
        <v>487</v>
      </c>
      <c r="C916" s="52"/>
      <c r="D916" s="53"/>
      <c r="E916" s="53" t="s">
        <v>152</v>
      </c>
      <c r="F916" s="53"/>
    </row>
    <row r="917" spans="2:6">
      <c r="B917" s="52" t="s">
        <v>153</v>
      </c>
      <c r="C917" s="52" t="s">
        <v>158</v>
      </c>
      <c r="D917" s="53">
        <v>100</v>
      </c>
      <c r="E917" s="53"/>
      <c r="F917" s="53">
        <v>36.200000762939453</v>
      </c>
    </row>
    <row r="918" spans="2:6" ht="25.5">
      <c r="B918" s="52" t="s">
        <v>488</v>
      </c>
      <c r="C918" s="52"/>
      <c r="D918" s="53"/>
      <c r="E918" s="53" t="s">
        <v>152</v>
      </c>
      <c r="F918" s="53"/>
    </row>
    <row r="919" spans="2:6">
      <c r="B919" s="52" t="s">
        <v>153</v>
      </c>
      <c r="C919" s="52" t="s">
        <v>158</v>
      </c>
      <c r="D919" s="53">
        <v>200</v>
      </c>
      <c r="E919" s="53"/>
      <c r="F919" s="53">
        <v>146.32000732421875</v>
      </c>
    </row>
    <row r="920" spans="2:6" ht="25.5">
      <c r="B920" s="52" t="s">
        <v>489</v>
      </c>
      <c r="C920" s="52"/>
      <c r="D920" s="53"/>
      <c r="E920" s="53" t="s">
        <v>152</v>
      </c>
      <c r="F920" s="53"/>
    </row>
    <row r="921" spans="2:6">
      <c r="B921" s="52" t="s">
        <v>153</v>
      </c>
      <c r="C921" s="52" t="s">
        <v>171</v>
      </c>
      <c r="D921" s="53">
        <v>400</v>
      </c>
      <c r="E921" s="53"/>
      <c r="F921" s="53">
        <v>115.75999450683594</v>
      </c>
    </row>
    <row r="922" spans="2:6" ht="25.5">
      <c r="B922" s="52" t="s">
        <v>490</v>
      </c>
      <c r="C922" s="52"/>
      <c r="D922" s="53"/>
      <c r="E922" s="53" t="s">
        <v>152</v>
      </c>
      <c r="F922" s="53"/>
    </row>
    <row r="923" spans="2:6">
      <c r="B923" s="52" t="s">
        <v>153</v>
      </c>
      <c r="C923" s="52" t="s">
        <v>158</v>
      </c>
      <c r="D923" s="53">
        <v>630</v>
      </c>
      <c r="E923" s="53"/>
      <c r="F923" s="53">
        <v>560.70001220703125</v>
      </c>
    </row>
    <row r="924" spans="2:6">
      <c r="B924" s="52" t="s">
        <v>155</v>
      </c>
      <c r="C924" s="52" t="s">
        <v>158</v>
      </c>
      <c r="D924" s="53">
        <v>630</v>
      </c>
      <c r="E924" s="53"/>
      <c r="F924" s="53">
        <v>415.5</v>
      </c>
    </row>
    <row r="925" spans="2:6" ht="25.5">
      <c r="B925" s="52" t="s">
        <v>491</v>
      </c>
      <c r="C925" s="52"/>
      <c r="D925" s="53"/>
      <c r="E925" s="53" t="s">
        <v>152</v>
      </c>
      <c r="F925" s="53"/>
    </row>
    <row r="926" spans="2:6">
      <c r="B926" s="52" t="s">
        <v>153</v>
      </c>
      <c r="C926" s="52"/>
      <c r="D926" s="53">
        <v>400</v>
      </c>
      <c r="E926" s="53"/>
      <c r="F926" s="53">
        <v>321.79998779296875</v>
      </c>
    </row>
    <row r="927" spans="2:6">
      <c r="B927" s="52" t="s">
        <v>155</v>
      </c>
      <c r="C927" s="52"/>
      <c r="D927" s="53">
        <v>400</v>
      </c>
      <c r="E927" s="53"/>
      <c r="F927" s="53">
        <v>276.20001220703125</v>
      </c>
    </row>
    <row r="928" spans="2:6" ht="25.5">
      <c r="B928" s="52" t="s">
        <v>492</v>
      </c>
      <c r="C928" s="52"/>
      <c r="D928" s="53"/>
      <c r="E928" s="53" t="s">
        <v>152</v>
      </c>
      <c r="F928" s="53"/>
    </row>
    <row r="929" spans="2:6">
      <c r="B929" s="52" t="s">
        <v>153</v>
      </c>
      <c r="C929" s="52" t="s">
        <v>493</v>
      </c>
      <c r="D929" s="53">
        <v>160</v>
      </c>
      <c r="E929" s="53"/>
      <c r="F929" s="53">
        <v>139.10000610351562</v>
      </c>
    </row>
    <row r="930" spans="2:6" ht="25.5">
      <c r="B930" s="52" t="s">
        <v>494</v>
      </c>
      <c r="C930" s="52"/>
      <c r="D930" s="53"/>
      <c r="E930" s="53" t="s">
        <v>152</v>
      </c>
      <c r="F930" s="53"/>
    </row>
    <row r="931" spans="2:6">
      <c r="B931" s="52" t="s">
        <v>153</v>
      </c>
      <c r="C931" s="52" t="s">
        <v>171</v>
      </c>
      <c r="D931" s="53">
        <v>400</v>
      </c>
      <c r="E931" s="53"/>
      <c r="F931" s="53">
        <v>288.739990234375</v>
      </c>
    </row>
    <row r="932" spans="2:6" ht="25.5">
      <c r="B932" s="52" t="s">
        <v>495</v>
      </c>
      <c r="C932" s="52"/>
      <c r="D932" s="53"/>
      <c r="E932" s="53" t="s">
        <v>152</v>
      </c>
      <c r="F932" s="53"/>
    </row>
    <row r="933" spans="2:6">
      <c r="B933" s="52" t="s">
        <v>153</v>
      </c>
      <c r="C933" s="52" t="s">
        <v>171</v>
      </c>
      <c r="D933" s="53">
        <v>250</v>
      </c>
      <c r="E933" s="53"/>
      <c r="F933" s="53">
        <v>133.39999389648437</v>
      </c>
    </row>
    <row r="934" spans="2:6" ht="25.5">
      <c r="B934" s="52" t="s">
        <v>496</v>
      </c>
      <c r="C934" s="52"/>
      <c r="D934" s="53"/>
      <c r="E934" s="53" t="s">
        <v>152</v>
      </c>
      <c r="F934" s="53"/>
    </row>
    <row r="935" spans="2:6">
      <c r="B935" s="52" t="s">
        <v>153</v>
      </c>
      <c r="C935" s="52" t="s">
        <v>171</v>
      </c>
      <c r="D935" s="53">
        <v>100</v>
      </c>
      <c r="E935" s="53"/>
      <c r="F935" s="53">
        <v>59.299999237060547</v>
      </c>
    </row>
    <row r="936" spans="2:6" ht="25.5">
      <c r="B936" s="52" t="s">
        <v>497</v>
      </c>
      <c r="C936" s="52"/>
      <c r="D936" s="53"/>
      <c r="E936" s="53" t="s">
        <v>152</v>
      </c>
      <c r="F936" s="53"/>
    </row>
    <row r="937" spans="2:6">
      <c r="B937" s="52" t="s">
        <v>153</v>
      </c>
      <c r="C937" s="52" t="s">
        <v>171</v>
      </c>
      <c r="D937" s="53">
        <v>160</v>
      </c>
      <c r="E937" s="53"/>
      <c r="F937" s="53">
        <v>129.19999694824219</v>
      </c>
    </row>
    <row r="938" spans="2:6" ht="25.5">
      <c r="B938" s="52" t="s">
        <v>498</v>
      </c>
      <c r="C938" s="52"/>
      <c r="D938" s="53"/>
      <c r="E938" s="53" t="s">
        <v>152</v>
      </c>
      <c r="F938" s="53"/>
    </row>
    <row r="939" spans="2:6">
      <c r="B939" s="52" t="s">
        <v>153</v>
      </c>
      <c r="C939" s="52" t="s">
        <v>171</v>
      </c>
      <c r="D939" s="53">
        <v>630</v>
      </c>
      <c r="E939" s="53"/>
      <c r="F939" s="53">
        <v>540.9000244140625</v>
      </c>
    </row>
    <row r="940" spans="2:6">
      <c r="B940" s="52" t="s">
        <v>155</v>
      </c>
      <c r="C940" s="52" t="s">
        <v>171</v>
      </c>
      <c r="D940" s="53">
        <v>630</v>
      </c>
      <c r="E940" s="53"/>
      <c r="F940" s="53">
        <v>531</v>
      </c>
    </row>
    <row r="941" spans="2:6" ht="25.5">
      <c r="B941" s="52" t="s">
        <v>499</v>
      </c>
      <c r="C941" s="52"/>
      <c r="D941" s="53"/>
      <c r="E941" s="53" t="s">
        <v>152</v>
      </c>
      <c r="F941" s="53"/>
    </row>
    <row r="942" spans="2:6">
      <c r="B942" s="52" t="s">
        <v>153</v>
      </c>
      <c r="C942" s="52" t="s">
        <v>394</v>
      </c>
      <c r="D942" s="53">
        <v>400</v>
      </c>
      <c r="E942" s="53"/>
      <c r="F942" s="53">
        <v>342.79998779296875</v>
      </c>
    </row>
    <row r="943" spans="2:6">
      <c r="B943" s="52" t="s">
        <v>155</v>
      </c>
      <c r="C943" s="52" t="s">
        <v>394</v>
      </c>
      <c r="D943" s="53">
        <v>400</v>
      </c>
      <c r="E943" s="53"/>
      <c r="F943" s="53">
        <v>356</v>
      </c>
    </row>
    <row r="944" spans="2:6" ht="25.5">
      <c r="B944" s="52" t="s">
        <v>500</v>
      </c>
      <c r="C944" s="52"/>
      <c r="D944" s="53"/>
      <c r="E944" s="53" t="s">
        <v>152</v>
      </c>
      <c r="F944" s="53"/>
    </row>
    <row r="945" spans="2:6">
      <c r="B945" s="52" t="s">
        <v>153</v>
      </c>
      <c r="C945" s="52" t="s">
        <v>501</v>
      </c>
      <c r="D945" s="53">
        <v>400</v>
      </c>
      <c r="E945" s="53"/>
      <c r="F945" s="53">
        <v>202.8800048828125</v>
      </c>
    </row>
    <row r="946" spans="2:6">
      <c r="B946" s="52" t="s">
        <v>155</v>
      </c>
      <c r="C946" s="52" t="s">
        <v>502</v>
      </c>
      <c r="D946" s="53">
        <v>400</v>
      </c>
      <c r="E946" s="53"/>
      <c r="F946" s="53">
        <v>199.58000183105469</v>
      </c>
    </row>
    <row r="947" spans="2:6" ht="25.5">
      <c r="B947" s="52" t="s">
        <v>503</v>
      </c>
      <c r="C947" s="52"/>
      <c r="D947" s="53"/>
      <c r="E947" s="53" t="s">
        <v>152</v>
      </c>
      <c r="F947" s="53"/>
    </row>
    <row r="948" spans="2:6">
      <c r="B948" s="52" t="s">
        <v>153</v>
      </c>
      <c r="C948" s="52" t="s">
        <v>171</v>
      </c>
      <c r="D948" s="53">
        <v>400</v>
      </c>
      <c r="E948" s="53"/>
      <c r="F948" s="53">
        <v>212.1199951171875</v>
      </c>
    </row>
    <row r="949" spans="2:6" ht="25.5">
      <c r="B949" s="52" t="s">
        <v>504</v>
      </c>
      <c r="C949" s="52"/>
      <c r="D949" s="53"/>
      <c r="E949" s="53" t="s">
        <v>152</v>
      </c>
      <c r="F949" s="53"/>
    </row>
    <row r="950" spans="2:6">
      <c r="B950" s="52" t="s">
        <v>153</v>
      </c>
      <c r="C950" s="52" t="s">
        <v>505</v>
      </c>
      <c r="D950" s="53">
        <v>315</v>
      </c>
      <c r="E950" s="53"/>
      <c r="F950" s="53">
        <v>202.47000122070312</v>
      </c>
    </row>
    <row r="951" spans="2:6" ht="25.5">
      <c r="B951" s="52" t="s">
        <v>506</v>
      </c>
      <c r="C951" s="52"/>
      <c r="D951" s="53"/>
      <c r="E951" s="53" t="s">
        <v>152</v>
      </c>
      <c r="F951" s="53"/>
    </row>
    <row r="952" spans="2:6">
      <c r="B952" s="52" t="s">
        <v>153</v>
      </c>
      <c r="C952" s="52" t="s">
        <v>224</v>
      </c>
      <c r="D952" s="53">
        <v>320</v>
      </c>
      <c r="E952" s="53"/>
      <c r="F952" s="53">
        <v>284.79998779296875</v>
      </c>
    </row>
    <row r="953" spans="2:6">
      <c r="B953" s="52" t="s">
        <v>155</v>
      </c>
      <c r="C953" s="52" t="s">
        <v>158</v>
      </c>
      <c r="D953" s="53">
        <v>400</v>
      </c>
      <c r="E953" s="53"/>
      <c r="F953" s="53">
        <v>187.69999694824219</v>
      </c>
    </row>
    <row r="954" spans="2:6" ht="25.5">
      <c r="B954" s="52" t="s">
        <v>507</v>
      </c>
      <c r="C954" s="52"/>
      <c r="D954" s="53"/>
      <c r="E954" s="53" t="s">
        <v>152</v>
      </c>
      <c r="F954" s="53"/>
    </row>
    <row r="955" spans="2:6">
      <c r="B955" s="52" t="s">
        <v>153</v>
      </c>
      <c r="C955" s="52" t="s">
        <v>158</v>
      </c>
      <c r="D955" s="53">
        <v>320</v>
      </c>
      <c r="E955" s="53"/>
      <c r="F955" s="53">
        <v>129.69999694824219</v>
      </c>
    </row>
    <row r="956" spans="2:6">
      <c r="B956" s="52" t="s">
        <v>155</v>
      </c>
      <c r="C956" s="52" t="s">
        <v>158</v>
      </c>
      <c r="D956" s="53">
        <v>320</v>
      </c>
      <c r="E956" s="53"/>
      <c r="F956" s="53">
        <v>284.79998779296875</v>
      </c>
    </row>
    <row r="957" spans="2:6" ht="25.5">
      <c r="B957" s="52" t="s">
        <v>508</v>
      </c>
      <c r="C957" s="52"/>
      <c r="D957" s="53"/>
      <c r="E957" s="53" t="s">
        <v>152</v>
      </c>
      <c r="F957" s="53"/>
    </row>
    <row r="958" spans="2:6">
      <c r="B958" s="52" t="s">
        <v>153</v>
      </c>
      <c r="C958" s="52" t="s">
        <v>158</v>
      </c>
      <c r="D958" s="53">
        <v>320</v>
      </c>
      <c r="E958" s="53"/>
      <c r="F958" s="53">
        <v>215.5</v>
      </c>
    </row>
    <row r="959" spans="2:6">
      <c r="B959" s="52" t="s">
        <v>155</v>
      </c>
      <c r="C959" s="52" t="s">
        <v>158</v>
      </c>
      <c r="D959" s="53">
        <v>320</v>
      </c>
      <c r="E959" s="53"/>
      <c r="F959" s="53">
        <v>43.900005340576172</v>
      </c>
    </row>
    <row r="960" spans="2:6" ht="25.5">
      <c r="B960" s="52" t="s">
        <v>509</v>
      </c>
      <c r="C960" s="52"/>
      <c r="D960" s="53"/>
      <c r="E960" s="53" t="s">
        <v>152</v>
      </c>
      <c r="F960" s="53"/>
    </row>
    <row r="961" spans="2:6">
      <c r="B961" s="52" t="s">
        <v>153</v>
      </c>
      <c r="C961" s="52" t="s">
        <v>171</v>
      </c>
      <c r="D961" s="53">
        <v>400</v>
      </c>
      <c r="E961" s="53"/>
      <c r="F961" s="53">
        <v>311.16000366210937</v>
      </c>
    </row>
    <row r="962" spans="2:6">
      <c r="B962" s="52" t="s">
        <v>155</v>
      </c>
      <c r="C962" s="52" t="s">
        <v>171</v>
      </c>
      <c r="D962" s="53">
        <v>400</v>
      </c>
      <c r="E962" s="53"/>
      <c r="F962" s="53">
        <v>245.80000305175781</v>
      </c>
    </row>
    <row r="963" spans="2:6" ht="25.5">
      <c r="B963" s="52" t="s">
        <v>510</v>
      </c>
      <c r="C963" s="52"/>
      <c r="D963" s="53"/>
      <c r="E963" s="53" t="s">
        <v>152</v>
      </c>
      <c r="F963" s="53"/>
    </row>
    <row r="964" spans="2:6">
      <c r="B964" s="52" t="s">
        <v>153</v>
      </c>
      <c r="C964" s="52" t="s">
        <v>511</v>
      </c>
      <c r="D964" s="53">
        <v>1000</v>
      </c>
      <c r="E964" s="53"/>
      <c r="F964" s="53">
        <v>543.5</v>
      </c>
    </row>
    <row r="965" spans="2:6">
      <c r="B965" s="52" t="s">
        <v>155</v>
      </c>
      <c r="C965" s="52" t="s">
        <v>511</v>
      </c>
      <c r="D965" s="53">
        <v>1000</v>
      </c>
      <c r="E965" s="53"/>
      <c r="F965" s="53">
        <v>652.4000244140625</v>
      </c>
    </row>
    <row r="966" spans="2:6" ht="25.5">
      <c r="B966" s="52" t="s">
        <v>512</v>
      </c>
      <c r="C966" s="52"/>
      <c r="D966" s="53"/>
      <c r="E966" s="53" t="s">
        <v>152</v>
      </c>
      <c r="F966" s="53"/>
    </row>
    <row r="967" spans="2:6">
      <c r="B967" s="52" t="s">
        <v>153</v>
      </c>
      <c r="C967" s="52" t="s">
        <v>158</v>
      </c>
      <c r="D967" s="53">
        <v>400</v>
      </c>
      <c r="E967" s="53"/>
      <c r="F967" s="53">
        <v>231.91999816894531</v>
      </c>
    </row>
    <row r="968" spans="2:6">
      <c r="B968" s="52" t="s">
        <v>155</v>
      </c>
      <c r="C968" s="52" t="s">
        <v>158</v>
      </c>
      <c r="D968" s="53">
        <v>400</v>
      </c>
      <c r="E968" s="53"/>
      <c r="F968" s="53">
        <v>167.89999389648437</v>
      </c>
    </row>
    <row r="969" spans="2:6" ht="25.5">
      <c r="B969" s="52" t="s">
        <v>513</v>
      </c>
      <c r="C969" s="52"/>
      <c r="D969" s="53"/>
      <c r="E969" s="53" t="s">
        <v>152</v>
      </c>
      <c r="F969" s="53"/>
    </row>
    <row r="970" spans="2:6">
      <c r="B970" s="52" t="s">
        <v>153</v>
      </c>
      <c r="C970" s="52" t="s">
        <v>158</v>
      </c>
      <c r="D970" s="53">
        <v>400</v>
      </c>
      <c r="E970" s="53"/>
      <c r="F970" s="53">
        <v>216.91999816894531</v>
      </c>
    </row>
    <row r="971" spans="2:6">
      <c r="B971" s="52" t="s">
        <v>155</v>
      </c>
      <c r="C971" s="52" t="s">
        <v>171</v>
      </c>
      <c r="D971" s="53">
        <v>400</v>
      </c>
      <c r="E971" s="53"/>
      <c r="F971" s="53">
        <v>356</v>
      </c>
    </row>
    <row r="972" spans="2:6" ht="25.5">
      <c r="B972" s="52" t="s">
        <v>514</v>
      </c>
      <c r="C972" s="52"/>
      <c r="D972" s="53"/>
      <c r="E972" s="53" t="s">
        <v>152</v>
      </c>
      <c r="F972" s="53"/>
    </row>
    <row r="973" spans="2:6">
      <c r="B973" s="52" t="s">
        <v>153</v>
      </c>
      <c r="C973" s="52" t="s">
        <v>158</v>
      </c>
      <c r="D973" s="53">
        <v>400</v>
      </c>
      <c r="E973" s="53"/>
      <c r="F973" s="53">
        <v>254.36000061035156</v>
      </c>
    </row>
    <row r="974" spans="2:6">
      <c r="B974" s="52" t="s">
        <v>155</v>
      </c>
      <c r="C974" s="52" t="s">
        <v>158</v>
      </c>
      <c r="D974" s="53">
        <v>250</v>
      </c>
      <c r="E974" s="53"/>
      <c r="F974" s="53">
        <v>222.5</v>
      </c>
    </row>
    <row r="975" spans="2:6" ht="25.5">
      <c r="B975" s="52" t="s">
        <v>515</v>
      </c>
      <c r="C975" s="52"/>
      <c r="D975" s="53"/>
      <c r="E975" s="53" t="s">
        <v>152</v>
      </c>
      <c r="F975" s="53"/>
    </row>
    <row r="976" spans="2:6">
      <c r="B976" s="52" t="s">
        <v>153</v>
      </c>
      <c r="C976" s="52" t="s">
        <v>394</v>
      </c>
      <c r="D976" s="53">
        <v>400</v>
      </c>
      <c r="E976" s="53"/>
      <c r="F976" s="53">
        <v>200.89999389648437</v>
      </c>
    </row>
    <row r="977" spans="2:6">
      <c r="B977" s="52" t="s">
        <v>155</v>
      </c>
      <c r="C977" s="52" t="s">
        <v>158</v>
      </c>
      <c r="D977" s="53">
        <v>400</v>
      </c>
      <c r="E977" s="53"/>
      <c r="F977" s="53">
        <v>338.83999633789062</v>
      </c>
    </row>
    <row r="978" spans="2:6" ht="25.5">
      <c r="B978" s="52" t="s">
        <v>516</v>
      </c>
      <c r="C978" s="52"/>
      <c r="D978" s="53"/>
      <c r="E978" s="53" t="s">
        <v>152</v>
      </c>
      <c r="F978" s="53"/>
    </row>
    <row r="979" spans="2:6">
      <c r="B979" s="52" t="s">
        <v>153</v>
      </c>
      <c r="C979" s="52" t="s">
        <v>158</v>
      </c>
      <c r="D979" s="53">
        <v>180</v>
      </c>
      <c r="E979" s="53"/>
      <c r="F979" s="53">
        <v>160.19999694824219</v>
      </c>
    </row>
    <row r="980" spans="2:6">
      <c r="B980" s="52" t="s">
        <v>155</v>
      </c>
      <c r="C980" s="52" t="s">
        <v>158</v>
      </c>
      <c r="D980" s="53">
        <v>180</v>
      </c>
      <c r="E980" s="53"/>
      <c r="F980" s="53">
        <v>157.16000366210937</v>
      </c>
    </row>
    <row r="981" spans="2:6" ht="25.5">
      <c r="B981" s="52" t="s">
        <v>517</v>
      </c>
      <c r="C981" s="52"/>
      <c r="D981" s="53"/>
      <c r="E981" s="53" t="s">
        <v>152</v>
      </c>
      <c r="F981" s="53"/>
    </row>
    <row r="982" spans="2:6">
      <c r="B982" s="52" t="s">
        <v>153</v>
      </c>
      <c r="C982" s="52" t="s">
        <v>158</v>
      </c>
      <c r="D982" s="53">
        <v>300</v>
      </c>
      <c r="E982" s="53"/>
      <c r="F982" s="53">
        <v>154.13999938964844</v>
      </c>
    </row>
    <row r="983" spans="2:6" ht="25.5">
      <c r="B983" s="52" t="s">
        <v>518</v>
      </c>
      <c r="C983" s="52"/>
      <c r="D983" s="53"/>
      <c r="E983" s="53" t="s">
        <v>152</v>
      </c>
      <c r="F983" s="53"/>
    </row>
    <row r="984" spans="2:6">
      <c r="B984" s="52" t="s">
        <v>153</v>
      </c>
      <c r="C984" s="52" t="s">
        <v>171</v>
      </c>
      <c r="D984" s="53">
        <v>400</v>
      </c>
      <c r="E984" s="53"/>
      <c r="F984" s="53">
        <v>282.08001708984375</v>
      </c>
    </row>
    <row r="985" spans="2:6">
      <c r="B985" s="52" t="s">
        <v>155</v>
      </c>
      <c r="C985" s="52" t="s">
        <v>171</v>
      </c>
      <c r="D985" s="53">
        <v>400</v>
      </c>
      <c r="E985" s="53"/>
      <c r="F985" s="53">
        <v>345.44000244140625</v>
      </c>
    </row>
    <row r="986" spans="2:6" ht="25.5">
      <c r="B986" s="52" t="s">
        <v>519</v>
      </c>
      <c r="C986" s="52"/>
      <c r="D986" s="53"/>
      <c r="E986" s="53" t="s">
        <v>152</v>
      </c>
      <c r="F986" s="53"/>
    </row>
    <row r="987" spans="2:6">
      <c r="B987" s="52" t="s">
        <v>153</v>
      </c>
      <c r="C987" s="52" t="s">
        <v>158</v>
      </c>
      <c r="D987" s="53">
        <v>400</v>
      </c>
      <c r="E987" s="53"/>
      <c r="F987" s="53">
        <v>169.8800048828125</v>
      </c>
    </row>
    <row r="988" spans="2:6">
      <c r="B988" s="52" t="s">
        <v>155</v>
      </c>
      <c r="C988" s="52" t="s">
        <v>520</v>
      </c>
      <c r="D988" s="53">
        <v>315</v>
      </c>
      <c r="E988" s="53"/>
      <c r="F988" s="53">
        <v>280.35000610351562</v>
      </c>
    </row>
    <row r="989" spans="2:6" ht="25.5">
      <c r="B989" s="52" t="s">
        <v>521</v>
      </c>
      <c r="C989" s="52"/>
      <c r="D989" s="53"/>
      <c r="E989" s="53" t="s">
        <v>152</v>
      </c>
      <c r="F989" s="53"/>
    </row>
    <row r="990" spans="2:6">
      <c r="B990" s="52" t="s">
        <v>153</v>
      </c>
      <c r="C990" s="52" t="s">
        <v>522</v>
      </c>
      <c r="D990" s="53">
        <v>250</v>
      </c>
      <c r="E990" s="53"/>
      <c r="F990" s="53">
        <v>142.69999694824219</v>
      </c>
    </row>
    <row r="991" spans="2:6">
      <c r="B991" s="52" t="s">
        <v>155</v>
      </c>
      <c r="C991" s="52" t="s">
        <v>522</v>
      </c>
      <c r="D991" s="53">
        <v>250</v>
      </c>
      <c r="E991" s="53"/>
      <c r="F991" s="53">
        <v>163.60000610351562</v>
      </c>
    </row>
    <row r="992" spans="2:6" ht="25.5">
      <c r="B992" s="52" t="s">
        <v>523</v>
      </c>
      <c r="C992" s="52"/>
      <c r="D992" s="53"/>
      <c r="E992" s="53" t="s">
        <v>152</v>
      </c>
      <c r="F992" s="53"/>
    </row>
    <row r="993" spans="2:6">
      <c r="B993" s="52" t="s">
        <v>153</v>
      </c>
      <c r="C993" s="52"/>
      <c r="D993" s="53">
        <v>400</v>
      </c>
      <c r="E993" s="53"/>
      <c r="F993" s="53">
        <v>336.8599853515625</v>
      </c>
    </row>
    <row r="994" spans="2:6">
      <c r="B994" s="52" t="s">
        <v>155</v>
      </c>
      <c r="C994" s="52"/>
      <c r="D994" s="53">
        <v>0</v>
      </c>
      <c r="E994" s="53"/>
      <c r="F994" s="53">
        <v>0</v>
      </c>
    </row>
    <row r="995" spans="2:6" ht="25.5">
      <c r="B995" s="52" t="s">
        <v>524</v>
      </c>
      <c r="C995" s="52"/>
      <c r="D995" s="53"/>
      <c r="E995" s="53" t="s">
        <v>152</v>
      </c>
      <c r="F995" s="53"/>
    </row>
    <row r="996" spans="2:6">
      <c r="B996" s="52" t="s">
        <v>153</v>
      </c>
      <c r="C996" s="52" t="s">
        <v>158</v>
      </c>
      <c r="D996" s="53">
        <v>630</v>
      </c>
      <c r="E996" s="53"/>
      <c r="F996" s="53">
        <v>526.3800048828125</v>
      </c>
    </row>
    <row r="997" spans="2:6">
      <c r="B997" s="52" t="s">
        <v>155</v>
      </c>
      <c r="C997" s="52"/>
      <c r="D997" s="53">
        <v>0</v>
      </c>
      <c r="E997" s="53"/>
      <c r="F997" s="53">
        <v>0</v>
      </c>
    </row>
    <row r="998" spans="2:6" ht="25.5">
      <c r="B998" s="52" t="s">
        <v>525</v>
      </c>
      <c r="C998" s="52"/>
      <c r="D998" s="53"/>
      <c r="E998" s="53" t="s">
        <v>152</v>
      </c>
      <c r="F998" s="53"/>
    </row>
    <row r="999" spans="2:6">
      <c r="B999" s="52" t="s">
        <v>153</v>
      </c>
      <c r="C999" s="52" t="s">
        <v>158</v>
      </c>
      <c r="D999" s="53">
        <v>400</v>
      </c>
      <c r="E999" s="53"/>
      <c r="F999" s="53">
        <v>280.10000610351562</v>
      </c>
    </row>
    <row r="1000" spans="2:6">
      <c r="B1000" s="52" t="s">
        <v>155</v>
      </c>
      <c r="C1000" s="52" t="s">
        <v>158</v>
      </c>
      <c r="D1000" s="53">
        <v>400</v>
      </c>
      <c r="E1000" s="53"/>
      <c r="F1000" s="53">
        <v>356</v>
      </c>
    </row>
    <row r="1001" spans="2:6" ht="25.5">
      <c r="B1001" s="52" t="s">
        <v>526</v>
      </c>
      <c r="C1001" s="52"/>
      <c r="D1001" s="53"/>
      <c r="E1001" s="53" t="s">
        <v>152</v>
      </c>
      <c r="F1001" s="53"/>
    </row>
    <row r="1002" spans="2:6">
      <c r="B1002" s="52" t="s">
        <v>153</v>
      </c>
      <c r="C1002" s="52" t="s">
        <v>171</v>
      </c>
      <c r="D1002" s="53">
        <v>400</v>
      </c>
      <c r="E1002" s="53"/>
      <c r="F1002" s="53">
        <v>184.39999389648437</v>
      </c>
    </row>
    <row r="1003" spans="2:6">
      <c r="B1003" s="52" t="s">
        <v>155</v>
      </c>
      <c r="C1003" s="52" t="s">
        <v>158</v>
      </c>
      <c r="D1003" s="53">
        <v>400</v>
      </c>
      <c r="E1003" s="53"/>
      <c r="F1003" s="53">
        <v>356</v>
      </c>
    </row>
    <row r="1004" spans="2:6" ht="25.5">
      <c r="B1004" s="52" t="s">
        <v>527</v>
      </c>
      <c r="C1004" s="52"/>
      <c r="D1004" s="53"/>
      <c r="E1004" s="53" t="s">
        <v>152</v>
      </c>
      <c r="F1004" s="53"/>
    </row>
    <row r="1005" spans="2:6">
      <c r="B1005" s="52" t="s">
        <v>153</v>
      </c>
      <c r="C1005" s="52" t="s">
        <v>158</v>
      </c>
      <c r="D1005" s="53">
        <v>400</v>
      </c>
      <c r="E1005" s="53"/>
      <c r="F1005" s="53">
        <v>356</v>
      </c>
    </row>
    <row r="1006" spans="2:6">
      <c r="B1006" s="52" t="s">
        <v>155</v>
      </c>
      <c r="C1006" s="52" t="s">
        <v>158</v>
      </c>
      <c r="D1006" s="53">
        <v>630</v>
      </c>
      <c r="E1006" s="53"/>
      <c r="F1006" s="53">
        <v>260.4000244140625</v>
      </c>
    </row>
    <row r="1007" spans="2:6" ht="25.5">
      <c r="B1007" s="52" t="s">
        <v>528</v>
      </c>
      <c r="C1007" s="52"/>
      <c r="D1007" s="53"/>
      <c r="E1007" s="53" t="s">
        <v>152</v>
      </c>
      <c r="F1007" s="53"/>
    </row>
    <row r="1008" spans="2:6">
      <c r="B1008" s="52" t="s">
        <v>153</v>
      </c>
      <c r="C1008" s="52" t="s">
        <v>171</v>
      </c>
      <c r="D1008" s="53">
        <v>630</v>
      </c>
      <c r="E1008" s="53"/>
      <c r="F1008" s="53">
        <v>516.47998046875</v>
      </c>
    </row>
    <row r="1009" spans="2:6">
      <c r="B1009" s="52" t="s">
        <v>155</v>
      </c>
      <c r="C1009" s="52" t="s">
        <v>171</v>
      </c>
      <c r="D1009" s="53">
        <v>630</v>
      </c>
      <c r="E1009" s="53"/>
      <c r="F1009" s="53">
        <v>513.17999267578125</v>
      </c>
    </row>
    <row r="1010" spans="2:6" ht="25.5">
      <c r="B1010" s="52" t="s">
        <v>529</v>
      </c>
      <c r="C1010" s="52"/>
      <c r="D1010" s="53"/>
      <c r="E1010" s="53" t="s">
        <v>152</v>
      </c>
      <c r="F1010" s="53"/>
    </row>
    <row r="1011" spans="2:6">
      <c r="B1011" s="52" t="s">
        <v>153</v>
      </c>
      <c r="C1011" s="52" t="s">
        <v>158</v>
      </c>
      <c r="D1011" s="53">
        <v>560</v>
      </c>
      <c r="E1011" s="53"/>
      <c r="F1011" s="53">
        <v>498.39999389648438</v>
      </c>
    </row>
    <row r="1012" spans="2:6">
      <c r="B1012" s="52" t="s">
        <v>155</v>
      </c>
      <c r="C1012" s="52" t="s">
        <v>158</v>
      </c>
      <c r="D1012" s="53">
        <v>400</v>
      </c>
      <c r="E1012" s="53"/>
      <c r="F1012" s="53">
        <v>296.60000610351562</v>
      </c>
    </row>
    <row r="1013" spans="2:6" ht="25.5">
      <c r="B1013" s="52" t="s">
        <v>530</v>
      </c>
      <c r="C1013" s="52"/>
      <c r="D1013" s="53"/>
      <c r="E1013" s="53" t="s">
        <v>152</v>
      </c>
      <c r="F1013" s="53"/>
    </row>
    <row r="1014" spans="2:6">
      <c r="B1014" s="52" t="s">
        <v>153</v>
      </c>
      <c r="C1014" s="52" t="s">
        <v>186</v>
      </c>
      <c r="D1014" s="53">
        <v>0</v>
      </c>
      <c r="E1014" s="53"/>
      <c r="F1014" s="53">
        <v>0</v>
      </c>
    </row>
    <row r="1015" spans="2:6" ht="25.5">
      <c r="B1015" s="52" t="s">
        <v>531</v>
      </c>
      <c r="C1015" s="52"/>
      <c r="D1015" s="53"/>
      <c r="E1015" s="53" t="s">
        <v>152</v>
      </c>
      <c r="F1015" s="53"/>
    </row>
    <row r="1016" spans="2:6">
      <c r="B1016" s="52" t="s">
        <v>153</v>
      </c>
      <c r="C1016" s="52" t="s">
        <v>158</v>
      </c>
      <c r="D1016" s="53">
        <v>630</v>
      </c>
      <c r="E1016" s="53"/>
      <c r="F1016" s="53">
        <v>560.70001220703125</v>
      </c>
    </row>
    <row r="1017" spans="2:6">
      <c r="B1017" s="52" t="s">
        <v>155</v>
      </c>
      <c r="C1017" s="52" t="s">
        <v>171</v>
      </c>
      <c r="D1017" s="53">
        <v>400</v>
      </c>
      <c r="E1017" s="53"/>
      <c r="F1017" s="53">
        <v>270.20001220703125</v>
      </c>
    </row>
    <row r="1018" spans="2:6" ht="25.5">
      <c r="B1018" s="52" t="s">
        <v>532</v>
      </c>
      <c r="C1018" s="52"/>
      <c r="D1018" s="53"/>
      <c r="E1018" s="53" t="s">
        <v>152</v>
      </c>
      <c r="F1018" s="53"/>
    </row>
    <row r="1019" spans="2:6">
      <c r="B1019" s="52" t="s">
        <v>153</v>
      </c>
      <c r="C1019" s="52" t="s">
        <v>158</v>
      </c>
      <c r="D1019" s="53">
        <v>400</v>
      </c>
      <c r="E1019" s="53"/>
      <c r="F1019" s="53">
        <v>184.39999389648437</v>
      </c>
    </row>
    <row r="1020" spans="2:6">
      <c r="B1020" s="52" t="s">
        <v>155</v>
      </c>
      <c r="C1020" s="52" t="s">
        <v>158</v>
      </c>
      <c r="D1020" s="53">
        <v>400</v>
      </c>
      <c r="E1020" s="53"/>
      <c r="F1020" s="53">
        <v>356</v>
      </c>
    </row>
    <row r="1021" spans="2:6" ht="25.5">
      <c r="B1021" s="52" t="s">
        <v>533</v>
      </c>
      <c r="C1021" s="52"/>
      <c r="D1021" s="53"/>
      <c r="E1021" s="53" t="s">
        <v>152</v>
      </c>
      <c r="F1021" s="53"/>
    </row>
    <row r="1022" spans="2:6">
      <c r="B1022" s="52" t="s">
        <v>153</v>
      </c>
      <c r="C1022" s="52" t="s">
        <v>158</v>
      </c>
      <c r="D1022" s="53">
        <v>250</v>
      </c>
      <c r="E1022" s="53"/>
      <c r="F1022" s="53">
        <v>222.5</v>
      </c>
    </row>
    <row r="1023" spans="2:6">
      <c r="B1023" s="52" t="s">
        <v>155</v>
      </c>
      <c r="C1023" s="52" t="s">
        <v>171</v>
      </c>
      <c r="D1023" s="53">
        <v>400</v>
      </c>
      <c r="E1023" s="53"/>
      <c r="F1023" s="53">
        <v>250.39999389648437</v>
      </c>
    </row>
    <row r="1024" spans="2:6" ht="25.5">
      <c r="B1024" s="52" t="s">
        <v>534</v>
      </c>
      <c r="C1024" s="52"/>
      <c r="D1024" s="53"/>
      <c r="E1024" s="53" t="s">
        <v>152</v>
      </c>
      <c r="F1024" s="53"/>
    </row>
    <row r="1025" spans="2:6">
      <c r="B1025" s="52" t="s">
        <v>153</v>
      </c>
      <c r="C1025" s="52" t="s">
        <v>158</v>
      </c>
      <c r="D1025" s="53">
        <v>400</v>
      </c>
      <c r="E1025" s="53"/>
      <c r="F1025" s="53">
        <v>249.08000183105469</v>
      </c>
    </row>
    <row r="1026" spans="2:6">
      <c r="B1026" s="52" t="s">
        <v>155</v>
      </c>
      <c r="C1026" s="52" t="s">
        <v>158</v>
      </c>
      <c r="D1026" s="53">
        <v>400</v>
      </c>
      <c r="E1026" s="53"/>
      <c r="F1026" s="53">
        <v>227.30000305175781</v>
      </c>
    </row>
    <row r="1027" spans="2:6" ht="25.5">
      <c r="B1027" s="52" t="s">
        <v>535</v>
      </c>
      <c r="C1027" s="52"/>
      <c r="D1027" s="53"/>
      <c r="E1027" s="53" t="s">
        <v>152</v>
      </c>
      <c r="F1027" s="53"/>
    </row>
    <row r="1028" spans="2:6">
      <c r="B1028" s="52" t="s">
        <v>153</v>
      </c>
      <c r="C1028" s="52" t="s">
        <v>158</v>
      </c>
      <c r="D1028" s="53">
        <v>250</v>
      </c>
      <c r="E1028" s="53"/>
      <c r="F1028" s="53">
        <v>80.600006103515625</v>
      </c>
    </row>
    <row r="1029" spans="2:6">
      <c r="B1029" s="52" t="s">
        <v>155</v>
      </c>
      <c r="C1029" s="52" t="s">
        <v>171</v>
      </c>
      <c r="D1029" s="53">
        <v>400</v>
      </c>
      <c r="E1029" s="53"/>
      <c r="F1029" s="53">
        <v>356</v>
      </c>
    </row>
    <row r="1030" spans="2:6" ht="25.5">
      <c r="B1030" s="52" t="s">
        <v>536</v>
      </c>
      <c r="C1030" s="52"/>
      <c r="D1030" s="53"/>
      <c r="E1030" s="53" t="s">
        <v>152</v>
      </c>
      <c r="F1030" s="53"/>
    </row>
    <row r="1031" spans="2:6">
      <c r="B1031" s="52" t="s">
        <v>153</v>
      </c>
      <c r="C1031" s="52" t="s">
        <v>158</v>
      </c>
      <c r="D1031" s="53">
        <v>400</v>
      </c>
      <c r="E1031" s="53"/>
      <c r="F1031" s="53">
        <v>356</v>
      </c>
    </row>
    <row r="1032" spans="2:6">
      <c r="B1032" s="52" t="s">
        <v>155</v>
      </c>
      <c r="C1032" s="52" t="s">
        <v>158</v>
      </c>
      <c r="D1032" s="53">
        <v>400</v>
      </c>
      <c r="E1032" s="53"/>
      <c r="F1032" s="53">
        <v>173.17999267578125</v>
      </c>
    </row>
    <row r="1033" spans="2:6" ht="25.5">
      <c r="B1033" s="52" t="s">
        <v>537</v>
      </c>
      <c r="C1033" s="52"/>
      <c r="D1033" s="53"/>
      <c r="E1033" s="53" t="s">
        <v>152</v>
      </c>
      <c r="F1033" s="53"/>
    </row>
    <row r="1034" spans="2:6">
      <c r="B1034" s="52" t="s">
        <v>153</v>
      </c>
      <c r="C1034" s="52" t="s">
        <v>158</v>
      </c>
      <c r="D1034" s="53">
        <v>400</v>
      </c>
      <c r="E1034" s="53"/>
      <c r="F1034" s="53">
        <v>312.44000244140625</v>
      </c>
    </row>
    <row r="1035" spans="2:6">
      <c r="B1035" s="52" t="s">
        <v>155</v>
      </c>
      <c r="C1035" s="52" t="s">
        <v>158</v>
      </c>
      <c r="D1035" s="53">
        <v>400</v>
      </c>
      <c r="E1035" s="53"/>
      <c r="F1035" s="53">
        <v>356</v>
      </c>
    </row>
    <row r="1036" spans="2:6" ht="25.5">
      <c r="B1036" s="52" t="s">
        <v>538</v>
      </c>
      <c r="C1036" s="52"/>
      <c r="D1036" s="53"/>
      <c r="E1036" s="53" t="s">
        <v>152</v>
      </c>
      <c r="F1036" s="53"/>
    </row>
    <row r="1037" spans="2:6">
      <c r="B1037" s="52" t="s">
        <v>153</v>
      </c>
      <c r="C1037" s="52" t="s">
        <v>158</v>
      </c>
      <c r="D1037" s="53">
        <v>400</v>
      </c>
      <c r="E1037" s="53"/>
      <c r="F1037" s="53">
        <v>356</v>
      </c>
    </row>
    <row r="1038" spans="2:6">
      <c r="B1038" s="52" t="s">
        <v>155</v>
      </c>
      <c r="C1038" s="52" t="s">
        <v>539</v>
      </c>
      <c r="D1038" s="53">
        <v>250</v>
      </c>
      <c r="E1038" s="53"/>
      <c r="F1038" s="53">
        <v>75.32000732421875</v>
      </c>
    </row>
    <row r="1039" spans="2:6" ht="25.5">
      <c r="B1039" s="52" t="s">
        <v>540</v>
      </c>
      <c r="C1039" s="52"/>
      <c r="D1039" s="53"/>
      <c r="E1039" s="53" t="s">
        <v>152</v>
      </c>
      <c r="F1039" s="53"/>
    </row>
    <row r="1040" spans="2:6">
      <c r="B1040" s="52" t="s">
        <v>153</v>
      </c>
      <c r="C1040" s="52" t="s">
        <v>158</v>
      </c>
      <c r="D1040" s="53">
        <v>400</v>
      </c>
      <c r="E1040" s="53"/>
      <c r="F1040" s="53">
        <v>240.5</v>
      </c>
    </row>
    <row r="1041" spans="2:6">
      <c r="B1041" s="52" t="s">
        <v>155</v>
      </c>
      <c r="C1041" s="52" t="s">
        <v>539</v>
      </c>
      <c r="D1041" s="53">
        <v>250</v>
      </c>
      <c r="E1041" s="53"/>
      <c r="F1041" s="53">
        <v>222.5</v>
      </c>
    </row>
    <row r="1042" spans="2:6" ht="25.5">
      <c r="B1042" s="52" t="s">
        <v>541</v>
      </c>
      <c r="C1042" s="52"/>
      <c r="D1042" s="53"/>
      <c r="E1042" s="53" t="s">
        <v>152</v>
      </c>
      <c r="F1042" s="53"/>
    </row>
    <row r="1043" spans="2:6">
      <c r="B1043" s="52" t="s">
        <v>153</v>
      </c>
      <c r="C1043" s="52" t="s">
        <v>158</v>
      </c>
      <c r="D1043" s="53">
        <v>400</v>
      </c>
      <c r="E1043" s="53"/>
      <c r="F1043" s="53">
        <v>356</v>
      </c>
    </row>
    <row r="1044" spans="2:6">
      <c r="B1044" s="52" t="s">
        <v>155</v>
      </c>
      <c r="C1044" s="52" t="s">
        <v>158</v>
      </c>
      <c r="D1044" s="53">
        <v>250</v>
      </c>
      <c r="E1044" s="53"/>
      <c r="F1044" s="53">
        <v>29.1199951171875</v>
      </c>
    </row>
    <row r="1045" spans="2:6" ht="25.5">
      <c r="B1045" s="52" t="s">
        <v>542</v>
      </c>
      <c r="C1045" s="52"/>
      <c r="D1045" s="53"/>
      <c r="E1045" s="53" t="s">
        <v>152</v>
      </c>
      <c r="F1045" s="53"/>
    </row>
    <row r="1046" spans="2:6">
      <c r="B1046" s="52" t="s">
        <v>153</v>
      </c>
      <c r="C1046" s="52" t="s">
        <v>171</v>
      </c>
      <c r="D1046" s="53">
        <v>400</v>
      </c>
      <c r="E1046" s="53"/>
      <c r="F1046" s="53">
        <v>317.72000122070312</v>
      </c>
    </row>
    <row r="1047" spans="2:6">
      <c r="B1047" s="52" t="s">
        <v>155</v>
      </c>
      <c r="C1047" s="52" t="s">
        <v>171</v>
      </c>
      <c r="D1047" s="53">
        <v>400</v>
      </c>
      <c r="E1047" s="53"/>
      <c r="F1047" s="53">
        <v>240.5</v>
      </c>
    </row>
    <row r="1048" spans="2:6" ht="25.5">
      <c r="B1048" s="52" t="s">
        <v>543</v>
      </c>
      <c r="C1048" s="52"/>
      <c r="D1048" s="53"/>
      <c r="E1048" s="53" t="s">
        <v>152</v>
      </c>
      <c r="F1048" s="53"/>
    </row>
    <row r="1049" spans="2:6">
      <c r="B1049" s="52" t="s">
        <v>153</v>
      </c>
      <c r="C1049" s="52" t="s">
        <v>171</v>
      </c>
      <c r="D1049" s="53">
        <v>630</v>
      </c>
      <c r="E1049" s="53"/>
      <c r="F1049" s="53">
        <v>414.83999633789062</v>
      </c>
    </row>
    <row r="1050" spans="2:6">
      <c r="B1050" s="52" t="s">
        <v>155</v>
      </c>
      <c r="C1050" s="52" t="s">
        <v>171</v>
      </c>
      <c r="D1050" s="53">
        <v>630</v>
      </c>
      <c r="E1050" s="53"/>
      <c r="F1050" s="53">
        <v>418.80001831054687</v>
      </c>
    </row>
    <row r="1051" spans="2:6" ht="25.5">
      <c r="B1051" s="52" t="s">
        <v>544</v>
      </c>
      <c r="C1051" s="52"/>
      <c r="D1051" s="53"/>
      <c r="E1051" s="53" t="s">
        <v>152</v>
      </c>
      <c r="F1051" s="53"/>
    </row>
    <row r="1052" spans="2:6">
      <c r="B1052" s="52" t="s">
        <v>153</v>
      </c>
      <c r="C1052" s="52" t="s">
        <v>158</v>
      </c>
      <c r="D1052" s="53">
        <v>630</v>
      </c>
      <c r="E1052" s="53"/>
      <c r="F1052" s="53">
        <v>474.89999389648437</v>
      </c>
    </row>
    <row r="1053" spans="2:6" ht="25.5">
      <c r="B1053" s="52" t="s">
        <v>545</v>
      </c>
      <c r="C1053" s="52"/>
      <c r="D1053" s="53"/>
      <c r="E1053" s="53" t="s">
        <v>152</v>
      </c>
      <c r="F1053" s="53"/>
    </row>
    <row r="1054" spans="2:6">
      <c r="B1054" s="52" t="s">
        <v>153</v>
      </c>
      <c r="C1054" s="52" t="s">
        <v>158</v>
      </c>
      <c r="D1054" s="53">
        <v>160</v>
      </c>
      <c r="E1054" s="53"/>
      <c r="F1054" s="53">
        <v>117.98000335693359</v>
      </c>
    </row>
    <row r="1055" spans="2:6">
      <c r="B1055" s="52" t="s">
        <v>155</v>
      </c>
      <c r="C1055" s="52" t="s">
        <v>158</v>
      </c>
      <c r="D1055" s="53">
        <v>160</v>
      </c>
      <c r="E1055" s="53"/>
      <c r="F1055" s="53">
        <v>119.30000305175781</v>
      </c>
    </row>
    <row r="1056" spans="2:6">
      <c r="B1056" s="52" t="s">
        <v>546</v>
      </c>
      <c r="C1056" s="52"/>
      <c r="D1056" s="53"/>
      <c r="E1056" s="53"/>
      <c r="F1056" s="53"/>
    </row>
    <row r="1057" spans="2:6">
      <c r="B1057" s="52" t="s">
        <v>153</v>
      </c>
      <c r="C1057" s="52" t="s">
        <v>547</v>
      </c>
      <c r="D1057" s="53">
        <v>1000</v>
      </c>
      <c r="E1057" s="53"/>
      <c r="F1057" s="53">
        <v>843.79998779296875</v>
      </c>
    </row>
    <row r="1058" spans="2:6">
      <c r="B1058" s="52" t="s">
        <v>155</v>
      </c>
      <c r="C1058" s="52" t="s">
        <v>547</v>
      </c>
      <c r="D1058" s="53">
        <v>1000</v>
      </c>
      <c r="E1058" s="53"/>
      <c r="F1058" s="53">
        <v>807.5</v>
      </c>
    </row>
    <row r="1059" spans="2:6" ht="25.5">
      <c r="B1059" s="52" t="s">
        <v>548</v>
      </c>
      <c r="C1059" s="52"/>
      <c r="D1059" s="53"/>
      <c r="E1059" s="53" t="s">
        <v>152</v>
      </c>
      <c r="F1059" s="53"/>
    </row>
    <row r="1060" spans="2:6">
      <c r="B1060" s="52" t="s">
        <v>153</v>
      </c>
      <c r="C1060" s="52" t="s">
        <v>547</v>
      </c>
      <c r="D1060" s="53">
        <v>1000</v>
      </c>
      <c r="E1060" s="53"/>
      <c r="F1060" s="53">
        <v>870.20001220703125</v>
      </c>
    </row>
    <row r="1061" spans="2:6" ht="25.5">
      <c r="B1061" s="52" t="s">
        <v>155</v>
      </c>
      <c r="C1061" s="52" t="s">
        <v>547</v>
      </c>
      <c r="D1061" s="53">
        <v>1000</v>
      </c>
      <c r="E1061" s="53" t="s">
        <v>152</v>
      </c>
      <c r="F1061" s="53">
        <v>890</v>
      </c>
    </row>
    <row r="1062" spans="2:6">
      <c r="B1062" s="52" t="s">
        <v>549</v>
      </c>
      <c r="C1062" s="52"/>
      <c r="D1062" s="53"/>
      <c r="E1062" s="53"/>
      <c r="F1062" s="53"/>
    </row>
    <row r="1063" spans="2:6">
      <c r="B1063" s="52" t="s">
        <v>153</v>
      </c>
      <c r="C1063" s="52" t="s">
        <v>550</v>
      </c>
      <c r="D1063" s="53">
        <v>400</v>
      </c>
      <c r="E1063" s="53"/>
      <c r="F1063" s="53">
        <v>317.72000122070312</v>
      </c>
    </row>
    <row r="1064" spans="2:6" ht="25.5">
      <c r="B1064" s="52" t="s">
        <v>551</v>
      </c>
      <c r="C1064" s="52"/>
      <c r="D1064" s="53"/>
      <c r="E1064" s="53" t="s">
        <v>152</v>
      </c>
      <c r="F1064" s="53"/>
    </row>
    <row r="1065" spans="2:6">
      <c r="B1065" s="52" t="s">
        <v>153</v>
      </c>
      <c r="C1065" s="52" t="s">
        <v>166</v>
      </c>
      <c r="D1065" s="53">
        <v>630</v>
      </c>
      <c r="E1065" s="53"/>
      <c r="F1065" s="53">
        <v>436.05999755859375</v>
      </c>
    </row>
    <row r="1066" spans="2:6">
      <c r="B1066" s="52" t="s">
        <v>155</v>
      </c>
      <c r="C1066" s="52" t="s">
        <v>547</v>
      </c>
      <c r="D1066" s="53">
        <v>630</v>
      </c>
      <c r="E1066" s="53"/>
      <c r="F1066" s="53">
        <v>276.9000244140625</v>
      </c>
    </row>
    <row r="1067" spans="2:6" ht="25.5">
      <c r="B1067" s="52" t="s">
        <v>552</v>
      </c>
      <c r="C1067" s="52"/>
      <c r="D1067" s="53"/>
      <c r="E1067" s="53" t="s">
        <v>152</v>
      </c>
      <c r="F1067" s="53"/>
    </row>
    <row r="1068" spans="2:6">
      <c r="B1068" s="52" t="s">
        <v>153</v>
      </c>
      <c r="C1068" s="52" t="s">
        <v>158</v>
      </c>
      <c r="D1068" s="53">
        <v>250</v>
      </c>
      <c r="E1068" s="53"/>
      <c r="F1068" s="53">
        <v>208.63999938964844</v>
      </c>
    </row>
    <row r="1069" spans="2:6">
      <c r="B1069" s="52" t="s">
        <v>155</v>
      </c>
      <c r="C1069" s="52" t="s">
        <v>158</v>
      </c>
      <c r="D1069" s="53">
        <v>250</v>
      </c>
      <c r="E1069" s="53"/>
      <c r="F1069" s="53">
        <v>-6.5200042724609375</v>
      </c>
    </row>
    <row r="1070" spans="2:6" ht="25.5">
      <c r="B1070" s="52" t="s">
        <v>553</v>
      </c>
      <c r="C1070" s="52"/>
      <c r="D1070" s="53"/>
      <c r="E1070" s="53" t="s">
        <v>152</v>
      </c>
      <c r="F1070" s="53"/>
    </row>
    <row r="1071" spans="2:6">
      <c r="B1071" s="52" t="s">
        <v>153</v>
      </c>
      <c r="C1071" s="52" t="s">
        <v>158</v>
      </c>
      <c r="D1071" s="53">
        <v>630</v>
      </c>
      <c r="E1071" s="53"/>
      <c r="F1071" s="53">
        <v>305.27999877929687</v>
      </c>
    </row>
    <row r="1072" spans="2:6">
      <c r="B1072" s="52" t="s">
        <v>155</v>
      </c>
      <c r="C1072" s="52" t="s">
        <v>158</v>
      </c>
      <c r="D1072" s="53">
        <v>630</v>
      </c>
      <c r="E1072" s="53"/>
      <c r="F1072" s="53">
        <v>533.6400146484375</v>
      </c>
    </row>
    <row r="1073" spans="2:6" ht="25.5">
      <c r="B1073" s="52" t="s">
        <v>554</v>
      </c>
      <c r="C1073" s="52"/>
      <c r="D1073" s="53"/>
      <c r="E1073" s="53" t="s">
        <v>152</v>
      </c>
      <c r="F1073" s="53"/>
    </row>
    <row r="1074" spans="2:6">
      <c r="B1074" s="52" t="s">
        <v>153</v>
      </c>
      <c r="C1074" s="52" t="s">
        <v>158</v>
      </c>
      <c r="D1074" s="53">
        <v>630</v>
      </c>
      <c r="E1074" s="53"/>
      <c r="F1074" s="53">
        <v>255.77998352050781</v>
      </c>
    </row>
    <row r="1075" spans="2:6">
      <c r="B1075" s="52" t="s">
        <v>155</v>
      </c>
      <c r="C1075" s="52" t="s">
        <v>158</v>
      </c>
      <c r="D1075" s="53">
        <v>630</v>
      </c>
      <c r="E1075" s="53"/>
      <c r="F1075" s="53">
        <v>560.70001220703125</v>
      </c>
    </row>
    <row r="1076" spans="2:6" ht="25.5">
      <c r="B1076" s="52" t="s">
        <v>555</v>
      </c>
      <c r="C1076" s="52"/>
      <c r="D1076" s="53"/>
      <c r="E1076" s="53" t="s">
        <v>152</v>
      </c>
      <c r="F1076" s="53"/>
    </row>
    <row r="1077" spans="2:6">
      <c r="B1077" s="52" t="s">
        <v>153</v>
      </c>
      <c r="C1077" s="52" t="s">
        <v>158</v>
      </c>
      <c r="D1077" s="53">
        <v>250</v>
      </c>
      <c r="E1077" s="53"/>
      <c r="F1077" s="53">
        <v>202.69999694824219</v>
      </c>
    </row>
    <row r="1078" spans="2:6">
      <c r="B1078" s="52" t="s">
        <v>155</v>
      </c>
      <c r="C1078" s="52" t="s">
        <v>158</v>
      </c>
      <c r="D1078" s="53">
        <v>250</v>
      </c>
      <c r="E1078" s="53"/>
      <c r="F1078" s="53">
        <v>202.69999694824219</v>
      </c>
    </row>
    <row r="1079" spans="2:6">
      <c r="B1079" s="52" t="s">
        <v>556</v>
      </c>
      <c r="C1079" s="52"/>
      <c r="D1079" s="53"/>
      <c r="E1079" s="53"/>
      <c r="F1079" s="53"/>
    </row>
    <row r="1080" spans="2:6">
      <c r="B1080" s="52" t="s">
        <v>153</v>
      </c>
      <c r="C1080" s="52" t="s">
        <v>158</v>
      </c>
      <c r="D1080" s="53">
        <v>400</v>
      </c>
      <c r="E1080" s="53"/>
      <c r="F1080" s="53">
        <v>353.3599853515625</v>
      </c>
    </row>
    <row r="1081" spans="2:6">
      <c r="B1081" s="52" t="s">
        <v>155</v>
      </c>
      <c r="C1081" s="52" t="s">
        <v>158</v>
      </c>
      <c r="D1081" s="53">
        <v>400</v>
      </c>
      <c r="E1081" s="53"/>
      <c r="F1081" s="53">
        <v>356</v>
      </c>
    </row>
    <row r="1082" spans="2:6" ht="25.5">
      <c r="B1082" s="52" t="s">
        <v>557</v>
      </c>
      <c r="C1082" s="52"/>
      <c r="D1082" s="53"/>
      <c r="E1082" s="53" t="s">
        <v>152</v>
      </c>
      <c r="F1082" s="53"/>
    </row>
    <row r="1083" spans="2:6">
      <c r="B1083" s="52" t="s">
        <v>153</v>
      </c>
      <c r="C1083" s="52" t="s">
        <v>558</v>
      </c>
      <c r="D1083" s="53">
        <v>0</v>
      </c>
      <c r="E1083" s="53"/>
      <c r="F1083" s="53">
        <v>-13.199999809265137</v>
      </c>
    </row>
    <row r="1084" spans="2:6">
      <c r="B1084" s="52" t="s">
        <v>559</v>
      </c>
      <c r="C1084" s="52"/>
      <c r="D1084" s="53"/>
      <c r="E1084" s="53"/>
      <c r="F1084" s="53"/>
    </row>
    <row r="1085" spans="2:6">
      <c r="B1085" s="52" t="s">
        <v>153</v>
      </c>
      <c r="C1085" s="52" t="s">
        <v>224</v>
      </c>
      <c r="D1085" s="53">
        <v>320</v>
      </c>
      <c r="E1085" s="53"/>
      <c r="F1085" s="53">
        <v>282.16000366210937</v>
      </c>
    </row>
    <row r="1086" spans="2:6" ht="25.5">
      <c r="B1086" s="52" t="s">
        <v>560</v>
      </c>
      <c r="C1086" s="52"/>
      <c r="D1086" s="53"/>
      <c r="E1086" s="53" t="s">
        <v>152</v>
      </c>
      <c r="F1086" s="53"/>
    </row>
    <row r="1087" spans="2:6">
      <c r="B1087" s="52" t="s">
        <v>153</v>
      </c>
      <c r="C1087" s="52" t="s">
        <v>158</v>
      </c>
      <c r="D1087" s="53">
        <v>400</v>
      </c>
      <c r="E1087" s="53"/>
      <c r="F1087" s="53">
        <v>235.22000122070312</v>
      </c>
    </row>
    <row r="1088" spans="2:6">
      <c r="B1088" s="52" t="s">
        <v>155</v>
      </c>
      <c r="C1088" s="52" t="s">
        <v>158</v>
      </c>
      <c r="D1088" s="53">
        <v>320</v>
      </c>
      <c r="E1088" s="53"/>
      <c r="F1088" s="53">
        <v>284.79998779296875</v>
      </c>
    </row>
    <row r="1089" spans="2:6" ht="25.5">
      <c r="B1089" s="52" t="s">
        <v>561</v>
      </c>
      <c r="C1089" s="52"/>
      <c r="D1089" s="53"/>
      <c r="E1089" s="53" t="s">
        <v>152</v>
      </c>
      <c r="F1089" s="53"/>
    </row>
    <row r="1090" spans="2:6">
      <c r="B1090" s="52" t="s">
        <v>153</v>
      </c>
      <c r="C1090" s="52" t="s">
        <v>171</v>
      </c>
      <c r="D1090" s="53">
        <v>250</v>
      </c>
      <c r="E1090" s="53"/>
      <c r="F1090" s="53">
        <v>168.16000366210937</v>
      </c>
    </row>
    <row r="1091" spans="2:6" ht="25.5">
      <c r="B1091" s="52" t="s">
        <v>562</v>
      </c>
      <c r="C1091" s="52"/>
      <c r="D1091" s="53"/>
      <c r="E1091" s="53" t="s">
        <v>152</v>
      </c>
      <c r="F1091" s="53"/>
    </row>
    <row r="1092" spans="2:6">
      <c r="B1092" s="52" t="s">
        <v>153</v>
      </c>
      <c r="C1092" s="52" t="s">
        <v>158</v>
      </c>
      <c r="D1092" s="53">
        <v>200</v>
      </c>
      <c r="E1092" s="53"/>
      <c r="F1092" s="53">
        <v>88.239997863769531</v>
      </c>
    </row>
    <row r="1093" spans="2:6" ht="25.5">
      <c r="B1093" s="52" t="s">
        <v>563</v>
      </c>
      <c r="C1093" s="52"/>
      <c r="D1093" s="53"/>
      <c r="E1093" s="53" t="s">
        <v>152</v>
      </c>
      <c r="F1093" s="53"/>
    </row>
    <row r="1094" spans="2:6">
      <c r="B1094" s="52" t="s">
        <v>153</v>
      </c>
      <c r="C1094" s="52" t="s">
        <v>158</v>
      </c>
      <c r="D1094" s="53">
        <v>320</v>
      </c>
      <c r="E1094" s="53"/>
      <c r="F1094" s="53">
        <v>169.96000671386719</v>
      </c>
    </row>
    <row r="1095" spans="2:6" ht="25.5">
      <c r="B1095" s="52" t="s">
        <v>564</v>
      </c>
      <c r="C1095" s="52"/>
      <c r="D1095" s="53"/>
      <c r="E1095" s="53" t="s">
        <v>152</v>
      </c>
      <c r="F1095" s="53"/>
    </row>
    <row r="1096" spans="2:6">
      <c r="B1096" s="52" t="s">
        <v>153</v>
      </c>
      <c r="C1096" s="52"/>
      <c r="D1096" s="53">
        <v>0</v>
      </c>
      <c r="E1096" s="53"/>
      <c r="F1096" s="53">
        <v>0</v>
      </c>
    </row>
    <row r="1097" spans="2:6">
      <c r="B1097" s="52" t="s">
        <v>155</v>
      </c>
      <c r="C1097" s="52" t="s">
        <v>158</v>
      </c>
      <c r="D1097" s="53">
        <v>400</v>
      </c>
      <c r="E1097" s="53"/>
      <c r="F1097" s="53">
        <v>59</v>
      </c>
    </row>
    <row r="1098" spans="2:6" ht="25.5">
      <c r="B1098" s="52" t="s">
        <v>565</v>
      </c>
      <c r="C1098" s="52"/>
      <c r="D1098" s="53"/>
      <c r="E1098" s="53" t="s">
        <v>152</v>
      </c>
      <c r="F1098" s="53"/>
    </row>
    <row r="1099" spans="2:6">
      <c r="B1099" s="52" t="s">
        <v>153</v>
      </c>
      <c r="C1099" s="52" t="s">
        <v>158</v>
      </c>
      <c r="D1099" s="53">
        <v>400</v>
      </c>
      <c r="E1099" s="53"/>
      <c r="F1099" s="53">
        <v>286.70001220703125</v>
      </c>
    </row>
    <row r="1100" spans="2:6" ht="25.5">
      <c r="B1100" s="52" t="s">
        <v>566</v>
      </c>
      <c r="C1100" s="52"/>
      <c r="D1100" s="53"/>
      <c r="E1100" s="53" t="s">
        <v>152</v>
      </c>
      <c r="F1100" s="53"/>
    </row>
    <row r="1101" spans="2:6">
      <c r="B1101" s="52" t="s">
        <v>153</v>
      </c>
      <c r="C1101" s="52" t="s">
        <v>158</v>
      </c>
      <c r="D1101" s="53">
        <v>400</v>
      </c>
      <c r="E1101" s="53"/>
      <c r="F1101" s="53">
        <v>194.30000305175781</v>
      </c>
    </row>
    <row r="1102" spans="2:6" ht="25.5">
      <c r="B1102" s="52" t="s">
        <v>567</v>
      </c>
      <c r="C1102" s="52"/>
      <c r="D1102" s="53"/>
      <c r="E1102" s="53" t="s">
        <v>152</v>
      </c>
      <c r="F1102" s="53"/>
    </row>
    <row r="1103" spans="2:6">
      <c r="B1103" s="52" t="s">
        <v>153</v>
      </c>
      <c r="C1103" s="52" t="s">
        <v>158</v>
      </c>
      <c r="D1103" s="53">
        <v>180</v>
      </c>
      <c r="E1103" s="53"/>
      <c r="F1103" s="53">
        <v>160.19999694824219</v>
      </c>
    </row>
    <row r="1104" spans="2:6">
      <c r="B1104" s="52" t="s">
        <v>155</v>
      </c>
      <c r="C1104" s="52" t="s">
        <v>158</v>
      </c>
      <c r="D1104" s="53">
        <v>320</v>
      </c>
      <c r="E1104" s="53"/>
      <c r="F1104" s="53">
        <v>83.5</v>
      </c>
    </row>
    <row r="1105" spans="2:6" ht="25.5">
      <c r="B1105" s="52" t="s">
        <v>568</v>
      </c>
      <c r="C1105" s="52"/>
      <c r="D1105" s="53"/>
      <c r="E1105" s="53" t="s">
        <v>152</v>
      </c>
      <c r="F1105" s="53"/>
    </row>
    <row r="1106" spans="2:6">
      <c r="B1106" s="52" t="s">
        <v>153</v>
      </c>
      <c r="C1106" s="52" t="s">
        <v>158</v>
      </c>
      <c r="D1106" s="53">
        <v>400</v>
      </c>
      <c r="E1106" s="53"/>
      <c r="F1106" s="53">
        <v>293.29998779296875</v>
      </c>
    </row>
    <row r="1107" spans="2:6">
      <c r="B1107" s="52" t="s">
        <v>155</v>
      </c>
      <c r="C1107" s="52" t="s">
        <v>158</v>
      </c>
      <c r="D1107" s="53">
        <v>400</v>
      </c>
      <c r="E1107" s="53"/>
      <c r="F1107" s="53">
        <v>336.20001220703125</v>
      </c>
    </row>
    <row r="1108" spans="2:6" ht="25.5">
      <c r="B1108" s="52" t="s">
        <v>569</v>
      </c>
      <c r="C1108" s="52"/>
      <c r="D1108" s="53"/>
      <c r="E1108" s="53" t="s">
        <v>152</v>
      </c>
      <c r="F1108" s="53"/>
    </row>
    <row r="1109" spans="2:6">
      <c r="B1109" s="52" t="s">
        <v>153</v>
      </c>
      <c r="C1109" s="52" t="s">
        <v>158</v>
      </c>
      <c r="D1109" s="53">
        <v>400</v>
      </c>
      <c r="E1109" s="53"/>
      <c r="F1109" s="53">
        <v>243.80000305175781</v>
      </c>
    </row>
    <row r="1110" spans="2:6">
      <c r="B1110" s="52" t="s">
        <v>155</v>
      </c>
      <c r="C1110" s="52" t="s">
        <v>158</v>
      </c>
      <c r="D1110" s="53">
        <v>400</v>
      </c>
      <c r="E1110" s="53"/>
      <c r="F1110" s="53">
        <v>306.5</v>
      </c>
    </row>
    <row r="1111" spans="2:6" ht="25.5">
      <c r="B1111" s="52" t="s">
        <v>570</v>
      </c>
      <c r="C1111" s="52"/>
      <c r="D1111" s="53"/>
      <c r="E1111" s="53" t="s">
        <v>152</v>
      </c>
      <c r="F1111" s="53"/>
    </row>
    <row r="1112" spans="2:6">
      <c r="B1112" s="52" t="s">
        <v>153</v>
      </c>
      <c r="C1112" s="52" t="s">
        <v>158</v>
      </c>
      <c r="D1112" s="53">
        <v>320</v>
      </c>
      <c r="E1112" s="53"/>
      <c r="F1112" s="53">
        <v>119.13999938964844</v>
      </c>
    </row>
    <row r="1113" spans="2:6" ht="25.5">
      <c r="B1113" s="52" t="s">
        <v>571</v>
      </c>
      <c r="C1113" s="52"/>
      <c r="D1113" s="53"/>
      <c r="E1113" s="53" t="s">
        <v>152</v>
      </c>
      <c r="F1113" s="53"/>
    </row>
    <row r="1114" spans="2:6">
      <c r="B1114" s="52" t="s">
        <v>153</v>
      </c>
      <c r="C1114" s="52" t="s">
        <v>158</v>
      </c>
      <c r="D1114" s="53">
        <v>250</v>
      </c>
      <c r="E1114" s="53"/>
      <c r="F1114" s="53">
        <v>222.5</v>
      </c>
    </row>
    <row r="1115" spans="2:6">
      <c r="B1115" s="52" t="s">
        <v>155</v>
      </c>
      <c r="C1115" s="52" t="s">
        <v>158</v>
      </c>
      <c r="D1115" s="53">
        <v>250</v>
      </c>
      <c r="E1115" s="53"/>
      <c r="F1115" s="53">
        <v>163.10000610351562</v>
      </c>
    </row>
    <row r="1116" spans="2:6" ht="25.5">
      <c r="B1116" s="52" t="s">
        <v>572</v>
      </c>
      <c r="C1116" s="52"/>
      <c r="D1116" s="53"/>
      <c r="E1116" s="53" t="s">
        <v>152</v>
      </c>
      <c r="F1116" s="53"/>
    </row>
    <row r="1117" spans="2:6">
      <c r="B1117" s="52" t="s">
        <v>153</v>
      </c>
      <c r="C1117" s="52" t="s">
        <v>230</v>
      </c>
      <c r="D1117" s="53">
        <v>630</v>
      </c>
      <c r="E1117" s="53"/>
      <c r="F1117" s="53">
        <v>550.1400146484375</v>
      </c>
    </row>
    <row r="1118" spans="2:6" ht="25.5">
      <c r="B1118" s="52" t="s">
        <v>573</v>
      </c>
      <c r="C1118" s="52"/>
      <c r="D1118" s="53"/>
      <c r="E1118" s="53" t="s">
        <v>152</v>
      </c>
      <c r="F1118" s="53"/>
    </row>
    <row r="1119" spans="2:6">
      <c r="B1119" s="52" t="s">
        <v>153</v>
      </c>
      <c r="C1119" s="52" t="s">
        <v>158</v>
      </c>
      <c r="D1119" s="53">
        <v>160</v>
      </c>
      <c r="E1119" s="53"/>
      <c r="F1119" s="53">
        <v>79.699996948242187</v>
      </c>
    </row>
    <row r="1120" spans="2:6">
      <c r="B1120" s="52" t="s">
        <v>155</v>
      </c>
      <c r="C1120" s="52" t="s">
        <v>158</v>
      </c>
      <c r="D1120" s="53">
        <v>320</v>
      </c>
      <c r="E1120" s="53"/>
      <c r="F1120" s="53">
        <v>245.19999694824219</v>
      </c>
    </row>
    <row r="1121" spans="2:6" ht="25.5">
      <c r="B1121" s="52" t="s">
        <v>574</v>
      </c>
      <c r="C1121" s="52"/>
      <c r="D1121" s="53"/>
      <c r="E1121" s="53" t="s">
        <v>152</v>
      </c>
      <c r="F1121" s="53"/>
    </row>
    <row r="1122" spans="2:6">
      <c r="B1122" s="52" t="s">
        <v>153</v>
      </c>
      <c r="C1122" s="52" t="s">
        <v>158</v>
      </c>
      <c r="D1122" s="53">
        <v>250</v>
      </c>
      <c r="E1122" s="53"/>
      <c r="F1122" s="53">
        <v>222.5</v>
      </c>
    </row>
    <row r="1123" spans="2:6">
      <c r="B1123" s="52" t="s">
        <v>155</v>
      </c>
      <c r="C1123" s="52" t="s">
        <v>158</v>
      </c>
      <c r="D1123" s="53">
        <v>250</v>
      </c>
      <c r="E1123" s="53"/>
      <c r="F1123" s="53">
        <v>222.5</v>
      </c>
    </row>
    <row r="1124" spans="2:6" ht="25.5">
      <c r="B1124" s="52" t="s">
        <v>575</v>
      </c>
      <c r="C1124" s="52"/>
      <c r="D1124" s="53"/>
      <c r="E1124" s="53" t="s">
        <v>152</v>
      </c>
      <c r="F1124" s="53"/>
    </row>
    <row r="1125" spans="2:6">
      <c r="B1125" s="52" t="s">
        <v>153</v>
      </c>
      <c r="C1125" s="52" t="s">
        <v>158</v>
      </c>
      <c r="D1125" s="53">
        <v>250</v>
      </c>
      <c r="E1125" s="53"/>
      <c r="F1125" s="53">
        <v>222.5</v>
      </c>
    </row>
    <row r="1126" spans="2:6" ht="25.5">
      <c r="B1126" s="52" t="s">
        <v>576</v>
      </c>
      <c r="C1126" s="52"/>
      <c r="D1126" s="53"/>
      <c r="E1126" s="53" t="s">
        <v>152</v>
      </c>
      <c r="F1126" s="53"/>
    </row>
    <row r="1127" spans="2:6">
      <c r="B1127" s="52" t="s">
        <v>153</v>
      </c>
      <c r="C1127" s="52" t="s">
        <v>158</v>
      </c>
      <c r="D1127" s="53">
        <v>160</v>
      </c>
      <c r="E1127" s="53"/>
      <c r="F1127" s="53">
        <v>142.39999389648437</v>
      </c>
    </row>
    <row r="1128" spans="2:6" ht="25.5">
      <c r="B1128" s="52" t="s">
        <v>577</v>
      </c>
      <c r="C1128" s="52"/>
      <c r="D1128" s="53"/>
      <c r="E1128" s="53" t="s">
        <v>152</v>
      </c>
      <c r="F1128" s="53"/>
    </row>
    <row r="1129" spans="2:6">
      <c r="B1129" s="52" t="s">
        <v>153</v>
      </c>
      <c r="C1129" s="52" t="s">
        <v>158</v>
      </c>
      <c r="D1129" s="53">
        <v>160</v>
      </c>
      <c r="E1129" s="53"/>
      <c r="F1129" s="53">
        <v>142.39999389648437</v>
      </c>
    </row>
    <row r="1130" spans="2:6" ht="25.5">
      <c r="B1130" s="52" t="s">
        <v>578</v>
      </c>
      <c r="C1130" s="52"/>
      <c r="D1130" s="53"/>
      <c r="E1130" s="53" t="s">
        <v>152</v>
      </c>
      <c r="F1130" s="53"/>
    </row>
    <row r="1131" spans="2:6">
      <c r="B1131" s="52" t="s">
        <v>153</v>
      </c>
      <c r="C1131" s="52" t="s">
        <v>158</v>
      </c>
      <c r="D1131" s="53">
        <v>400</v>
      </c>
      <c r="E1131" s="53"/>
      <c r="F1131" s="53">
        <v>269.54000854492187</v>
      </c>
    </row>
    <row r="1132" spans="2:6">
      <c r="B1132" s="52" t="s">
        <v>155</v>
      </c>
      <c r="C1132" s="52" t="s">
        <v>158</v>
      </c>
      <c r="D1132" s="53">
        <v>400</v>
      </c>
      <c r="F1132" s="53">
        <v>356</v>
      </c>
    </row>
    <row r="1133" spans="2:6" ht="25.5">
      <c r="B1133" s="52" t="s">
        <v>579</v>
      </c>
      <c r="C1133" s="52"/>
      <c r="D1133" s="53"/>
      <c r="E1133" s="53" t="s">
        <v>152</v>
      </c>
      <c r="F1133" s="53"/>
    </row>
    <row r="1134" spans="2:6">
      <c r="B1134" s="52" t="s">
        <v>153</v>
      </c>
      <c r="C1134" s="52" t="s">
        <v>158</v>
      </c>
      <c r="D1134" s="53">
        <v>250</v>
      </c>
      <c r="E1134" s="53"/>
      <c r="F1134" s="53">
        <v>166.39999389648437</v>
      </c>
    </row>
    <row r="1135" spans="2:6">
      <c r="B1135" s="52" t="s">
        <v>155</v>
      </c>
      <c r="C1135" s="52" t="s">
        <v>158</v>
      </c>
      <c r="D1135" s="53">
        <v>250</v>
      </c>
      <c r="E1135" s="53"/>
      <c r="F1135" s="53">
        <v>222.5</v>
      </c>
    </row>
    <row r="1136" spans="2:6" ht="25.5">
      <c r="B1136" s="52" t="s">
        <v>580</v>
      </c>
      <c r="C1136" s="52"/>
      <c r="D1136" s="53"/>
      <c r="E1136" s="53" t="s">
        <v>152</v>
      </c>
      <c r="F1136" s="53"/>
    </row>
    <row r="1137" spans="2:6">
      <c r="B1137" s="52" t="s">
        <v>153</v>
      </c>
      <c r="C1137" s="52" t="s">
        <v>158</v>
      </c>
      <c r="D1137" s="53">
        <v>160</v>
      </c>
      <c r="E1137" s="53"/>
      <c r="F1137" s="53">
        <v>132.5</v>
      </c>
    </row>
    <row r="1138" spans="2:6">
      <c r="B1138" s="52" t="s">
        <v>155</v>
      </c>
      <c r="C1138" s="52" t="s">
        <v>158</v>
      </c>
      <c r="D1138" s="53">
        <v>160</v>
      </c>
      <c r="E1138" s="53"/>
      <c r="F1138" s="53">
        <v>73.099998474121094</v>
      </c>
    </row>
    <row r="1139" spans="2:6" ht="25.5">
      <c r="B1139" s="52" t="s">
        <v>581</v>
      </c>
      <c r="C1139" s="52"/>
      <c r="D1139" s="53"/>
      <c r="E1139" s="53" t="s">
        <v>152</v>
      </c>
      <c r="F1139" s="53"/>
    </row>
    <row r="1140" spans="2:6">
      <c r="B1140" s="52" t="s">
        <v>153</v>
      </c>
      <c r="C1140" s="52" t="s">
        <v>171</v>
      </c>
      <c r="D1140" s="53">
        <v>160</v>
      </c>
      <c r="E1140" s="53"/>
      <c r="F1140" s="53">
        <v>135.80000305175781</v>
      </c>
    </row>
    <row r="1141" spans="2:6" ht="25.5">
      <c r="B1141" s="52" t="s">
        <v>582</v>
      </c>
      <c r="C1141" s="52"/>
      <c r="D1141" s="53"/>
      <c r="E1141" s="53" t="s">
        <v>152</v>
      </c>
      <c r="F1141" s="53"/>
    </row>
    <row r="1142" spans="2:6">
      <c r="B1142" s="52" t="s">
        <v>153</v>
      </c>
      <c r="C1142" s="52" t="s">
        <v>158</v>
      </c>
      <c r="D1142" s="53">
        <v>400</v>
      </c>
      <c r="E1142" s="53"/>
      <c r="F1142" s="53">
        <v>356</v>
      </c>
    </row>
    <row r="1143" spans="2:6">
      <c r="B1143" s="52" t="s">
        <v>155</v>
      </c>
      <c r="C1143" s="52" t="s">
        <v>158</v>
      </c>
      <c r="D1143" s="53">
        <v>400</v>
      </c>
      <c r="E1143" s="53"/>
      <c r="F1143" s="53">
        <v>257</v>
      </c>
    </row>
    <row r="1144" spans="2:6" ht="25.5">
      <c r="B1144" s="52" t="s">
        <v>583</v>
      </c>
      <c r="C1144" s="52"/>
      <c r="D1144" s="53"/>
      <c r="E1144" s="53" t="s">
        <v>152</v>
      </c>
      <c r="F1144" s="53"/>
    </row>
    <row r="1145" spans="2:6">
      <c r="B1145" s="52" t="s">
        <v>153</v>
      </c>
      <c r="C1145" s="52" t="s">
        <v>158</v>
      </c>
      <c r="D1145" s="53">
        <v>400</v>
      </c>
      <c r="E1145" s="53"/>
      <c r="F1145" s="53">
        <v>258.98001098632812</v>
      </c>
    </row>
    <row r="1146" spans="2:6">
      <c r="B1146" s="52" t="s">
        <v>155</v>
      </c>
      <c r="C1146" s="52" t="s">
        <v>158</v>
      </c>
      <c r="D1146" s="53">
        <v>400</v>
      </c>
      <c r="E1146" s="53"/>
      <c r="F1146" s="53">
        <v>240.5</v>
      </c>
    </row>
    <row r="1147" spans="2:6" ht="25.5">
      <c r="B1147" s="52" t="s">
        <v>584</v>
      </c>
      <c r="C1147" s="52"/>
      <c r="D1147" s="53"/>
      <c r="E1147" s="53" t="s">
        <v>152</v>
      </c>
      <c r="F1147" s="53"/>
    </row>
    <row r="1148" spans="2:6">
      <c r="B1148" s="52" t="s">
        <v>153</v>
      </c>
      <c r="C1148" s="52" t="s">
        <v>158</v>
      </c>
      <c r="D1148" s="53">
        <v>400</v>
      </c>
      <c r="E1148" s="53"/>
      <c r="F1148" s="53">
        <v>356</v>
      </c>
    </row>
    <row r="1149" spans="2:6">
      <c r="B1149" s="52" t="s">
        <v>155</v>
      </c>
      <c r="C1149" s="52" t="s">
        <v>158</v>
      </c>
      <c r="D1149" s="53">
        <v>400</v>
      </c>
      <c r="E1149" s="53"/>
      <c r="F1149" s="53">
        <v>214.10000610351562</v>
      </c>
    </row>
    <row r="1150" spans="2:6" ht="25.5">
      <c r="B1150" s="52" t="s">
        <v>585</v>
      </c>
      <c r="C1150" s="52"/>
      <c r="D1150" s="53"/>
      <c r="E1150" s="53" t="s">
        <v>152</v>
      </c>
      <c r="F1150" s="53"/>
    </row>
    <row r="1151" spans="2:6">
      <c r="B1151" s="52" t="s">
        <v>153</v>
      </c>
      <c r="C1151" s="52" t="s">
        <v>158</v>
      </c>
      <c r="D1151" s="53">
        <v>400</v>
      </c>
      <c r="E1151" s="53"/>
      <c r="F1151" s="53">
        <v>240.5</v>
      </c>
    </row>
    <row r="1152" spans="2:6">
      <c r="B1152" s="52" t="s">
        <v>155</v>
      </c>
      <c r="C1152" s="52" t="s">
        <v>158</v>
      </c>
      <c r="D1152" s="53">
        <v>400</v>
      </c>
      <c r="E1152" s="53"/>
      <c r="F1152" s="53">
        <v>356</v>
      </c>
    </row>
    <row r="1153" spans="1:18" ht="25.5">
      <c r="B1153" s="52" t="s">
        <v>586</v>
      </c>
      <c r="C1153" s="52"/>
      <c r="D1153" s="53"/>
      <c r="E1153" s="53" t="s">
        <v>152</v>
      </c>
      <c r="F1153" s="53"/>
    </row>
    <row r="1154" spans="1:18">
      <c r="B1154" s="52" t="s">
        <v>153</v>
      </c>
      <c r="C1154" s="52" t="s">
        <v>158</v>
      </c>
      <c r="D1154" s="53">
        <v>400</v>
      </c>
      <c r="E1154" s="53"/>
      <c r="F1154" s="53">
        <v>247.10000610351562</v>
      </c>
    </row>
    <row r="1155" spans="1:18">
      <c r="B1155" s="52" t="s">
        <v>155</v>
      </c>
      <c r="C1155" s="52" t="s">
        <v>158</v>
      </c>
      <c r="D1155" s="53">
        <v>400</v>
      </c>
      <c r="E1155" s="53"/>
      <c r="F1155" s="53">
        <v>356</v>
      </c>
    </row>
    <row r="1156" spans="1:18" ht="25.5">
      <c r="B1156" s="52" t="s">
        <v>587</v>
      </c>
      <c r="C1156" s="52"/>
      <c r="D1156" s="53"/>
      <c r="E1156" s="53" t="s">
        <v>152</v>
      </c>
      <c r="F1156" s="53"/>
    </row>
    <row r="1157" spans="1:18">
      <c r="B1157" s="52" t="s">
        <v>153</v>
      </c>
      <c r="C1157" s="52" t="s">
        <v>158</v>
      </c>
      <c r="D1157" s="53">
        <v>320</v>
      </c>
      <c r="E1157" s="53"/>
      <c r="F1157" s="53">
        <v>189.10000610351562</v>
      </c>
    </row>
    <row r="1158" spans="1:18">
      <c r="B1158" s="52" t="s">
        <v>155</v>
      </c>
      <c r="C1158" s="52" t="s">
        <v>158</v>
      </c>
      <c r="D1158" s="53">
        <v>320</v>
      </c>
      <c r="E1158" s="53"/>
      <c r="F1158" s="53">
        <v>215.5</v>
      </c>
    </row>
    <row r="1160" spans="1:18">
      <c r="A1160" t="s">
        <v>121</v>
      </c>
    </row>
    <row r="1162" spans="1:18">
      <c r="A1162" t="s">
        <v>122</v>
      </c>
    </row>
    <row r="1164" spans="1:18">
      <c r="A1164" t="s">
        <v>97</v>
      </c>
      <c r="B1164" s="34"/>
      <c r="C1164" s="34"/>
      <c r="D1164" s="34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  <c r="Q1164" s="34"/>
      <c r="R1164" s="34"/>
    </row>
    <row r="1165" spans="1:18" ht="16.5" thickBot="1">
      <c r="A1165" s="33"/>
      <c r="B1165" s="34"/>
      <c r="C1165" s="34"/>
      <c r="D1165" s="34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  <c r="Q1165" s="34"/>
      <c r="R1165" s="34"/>
    </row>
    <row r="1166" spans="1:18" ht="15.75" thickBot="1">
      <c r="A1166" s="68" t="s">
        <v>69</v>
      </c>
      <c r="B1166" s="68" t="s">
        <v>70</v>
      </c>
      <c r="C1166" s="58" t="s">
        <v>98</v>
      </c>
      <c r="D1166" s="59"/>
      <c r="E1166" s="59"/>
      <c r="F1166" s="59"/>
      <c r="G1166" s="59"/>
      <c r="H1166" s="59"/>
      <c r="I1166" s="59"/>
      <c r="J1166" s="59"/>
      <c r="K1166" s="59"/>
      <c r="L1166" s="59"/>
      <c r="M1166" s="59"/>
      <c r="N1166" s="59"/>
      <c r="O1166" s="59"/>
      <c r="P1166" s="59"/>
      <c r="Q1166" s="60"/>
      <c r="R1166" s="76" t="s">
        <v>37</v>
      </c>
    </row>
    <row r="1167" spans="1:18" ht="15.75" thickBot="1">
      <c r="A1167" s="69"/>
      <c r="B1167" s="69"/>
      <c r="C1167" s="58" t="s">
        <v>99</v>
      </c>
      <c r="D1167" s="59"/>
      <c r="E1167" s="60"/>
      <c r="F1167" s="58" t="s">
        <v>100</v>
      </c>
      <c r="G1167" s="59"/>
      <c r="H1167" s="60"/>
      <c r="I1167" s="58" t="s">
        <v>101</v>
      </c>
      <c r="J1167" s="59"/>
      <c r="K1167" s="60"/>
      <c r="L1167" s="58" t="s">
        <v>102</v>
      </c>
      <c r="M1167" s="59"/>
      <c r="N1167" s="60"/>
      <c r="O1167" s="58" t="s">
        <v>103</v>
      </c>
      <c r="P1167" s="59"/>
      <c r="Q1167" s="60"/>
      <c r="R1167" s="77"/>
    </row>
    <row r="1168" spans="1:18" ht="60.75" thickBot="1">
      <c r="A1168" s="70"/>
      <c r="B1168" s="70"/>
      <c r="C1168" s="35" t="s">
        <v>104</v>
      </c>
      <c r="D1168" s="35" t="s">
        <v>105</v>
      </c>
      <c r="E1168" s="35" t="s">
        <v>72</v>
      </c>
      <c r="F1168" s="35" t="s">
        <v>104</v>
      </c>
      <c r="G1168" s="35" t="s">
        <v>105</v>
      </c>
      <c r="H1168" s="35" t="s">
        <v>72</v>
      </c>
      <c r="I1168" s="35" t="s">
        <v>104</v>
      </c>
      <c r="J1168" s="35" t="s">
        <v>105</v>
      </c>
      <c r="K1168" s="35" t="s">
        <v>72</v>
      </c>
      <c r="L1168" s="35" t="s">
        <v>104</v>
      </c>
      <c r="M1168" s="35" t="s">
        <v>105</v>
      </c>
      <c r="N1168" s="35" t="s">
        <v>72</v>
      </c>
      <c r="O1168" s="35" t="s">
        <v>104</v>
      </c>
      <c r="P1168" s="36" t="s">
        <v>105</v>
      </c>
      <c r="Q1168" s="36" t="s">
        <v>72</v>
      </c>
      <c r="R1168" s="36" t="s">
        <v>105</v>
      </c>
    </row>
    <row r="1169" spans="1:18" ht="15.75" thickBot="1">
      <c r="A1169" s="37">
        <v>1</v>
      </c>
      <c r="B1169" s="36">
        <v>2</v>
      </c>
      <c r="C1169" s="36">
        <v>3</v>
      </c>
      <c r="D1169" s="36">
        <v>4</v>
      </c>
      <c r="E1169" s="36">
        <v>5</v>
      </c>
      <c r="F1169" s="36">
        <v>6</v>
      </c>
      <c r="G1169" s="36">
        <v>7</v>
      </c>
      <c r="H1169" s="36">
        <v>8</v>
      </c>
      <c r="I1169" s="36">
        <v>9</v>
      </c>
      <c r="J1169" s="36">
        <v>10</v>
      </c>
      <c r="K1169" s="36">
        <v>11</v>
      </c>
      <c r="L1169" s="36">
        <v>12</v>
      </c>
      <c r="M1169" s="36">
        <v>13</v>
      </c>
      <c r="N1169" s="36">
        <v>14</v>
      </c>
      <c r="O1169" s="36">
        <v>15</v>
      </c>
      <c r="P1169" s="36">
        <v>16</v>
      </c>
      <c r="Q1169" s="36">
        <v>17</v>
      </c>
      <c r="R1169" s="35">
        <v>18</v>
      </c>
    </row>
    <row r="1170" spans="1:18" ht="45.75" thickBot="1">
      <c r="A1170" s="38">
        <v>1</v>
      </c>
      <c r="B1170" s="39" t="s">
        <v>106</v>
      </c>
      <c r="C1170" s="40">
        <v>268</v>
      </c>
      <c r="D1170" s="40">
        <v>281</v>
      </c>
      <c r="E1170" s="40">
        <f>D1170/C1170*100-100</f>
        <v>4.8507462686567067</v>
      </c>
      <c r="F1170" s="40">
        <v>51</v>
      </c>
      <c r="G1170" s="40">
        <v>57</v>
      </c>
      <c r="H1170" s="40">
        <f>G1170/F1170*100-100</f>
        <v>11.764705882352942</v>
      </c>
      <c r="I1170" s="40">
        <v>12</v>
      </c>
      <c r="J1170" s="40">
        <v>6</v>
      </c>
      <c r="K1170" s="40">
        <f t="shared" ref="K1170:K1177" si="3">J1170/I1170*100-100</f>
        <v>-50</v>
      </c>
      <c r="L1170" s="40">
        <v>0</v>
      </c>
      <c r="M1170" s="40">
        <v>1</v>
      </c>
      <c r="N1170" s="40">
        <v>100</v>
      </c>
      <c r="O1170" s="40">
        <v>0</v>
      </c>
      <c r="P1170" s="40">
        <v>0</v>
      </c>
      <c r="Q1170" s="40" t="str">
        <f t="shared" ref="Q1170:Q1181" si="4">IF(O1170&gt;0,P1170/O1170*100-100,"-")</f>
        <v>-</v>
      </c>
      <c r="R1170" s="40">
        <f>P1170+M1170+J1170+G1170+D1170</f>
        <v>345</v>
      </c>
    </row>
    <row r="1171" spans="1:18" ht="75.75" thickBot="1">
      <c r="A1171" s="41">
        <v>2</v>
      </c>
      <c r="B1171" s="39" t="s">
        <v>107</v>
      </c>
      <c r="C1171" s="40">
        <v>268</v>
      </c>
      <c r="D1171" s="40">
        <v>281</v>
      </c>
      <c r="E1171" s="40">
        <f t="shared" ref="E1171:E1181" si="5">D1171/C1171*100-100</f>
        <v>4.8507462686567067</v>
      </c>
      <c r="F1171" s="40">
        <v>51</v>
      </c>
      <c r="G1171" s="40">
        <v>57</v>
      </c>
      <c r="H1171" s="40">
        <f t="shared" ref="H1171:H1181" si="6">G1171/F1171*100-100</f>
        <v>11.764705882352942</v>
      </c>
      <c r="I1171" s="40">
        <v>12</v>
      </c>
      <c r="J1171" s="40">
        <v>6</v>
      </c>
      <c r="K1171" s="40">
        <f t="shared" si="3"/>
        <v>-50</v>
      </c>
      <c r="L1171" s="40">
        <v>0</v>
      </c>
      <c r="M1171" s="40">
        <v>1</v>
      </c>
      <c r="N1171" s="40">
        <v>100</v>
      </c>
      <c r="O1171" s="40">
        <v>0</v>
      </c>
      <c r="P1171" s="40">
        <v>0</v>
      </c>
      <c r="Q1171" s="40" t="str">
        <f t="shared" si="4"/>
        <v>-</v>
      </c>
      <c r="R1171" s="40">
        <f t="shared" ref="R1171:R1180" si="7">P1171+M1171+J1171+G1171+D1171</f>
        <v>345</v>
      </c>
    </row>
    <row r="1172" spans="1:18" ht="120.75" thickBot="1">
      <c r="A1172" s="41">
        <v>3</v>
      </c>
      <c r="B1172" s="39" t="s">
        <v>108</v>
      </c>
      <c r="C1172" s="40">
        <v>0</v>
      </c>
      <c r="D1172" s="40">
        <v>0</v>
      </c>
      <c r="E1172" s="40" t="str">
        <f>IF(C1172&gt;0,D1172/C1172*100-100,"-")</f>
        <v>-</v>
      </c>
      <c r="F1172" s="40">
        <v>0</v>
      </c>
      <c r="G1172" s="40">
        <v>0</v>
      </c>
      <c r="H1172" s="40" t="str">
        <f>IF(F1172&gt;0,G1172/F1172*100-100,"-")</f>
        <v>-</v>
      </c>
      <c r="I1172" s="40">
        <v>0</v>
      </c>
      <c r="J1172" s="40">
        <v>0</v>
      </c>
      <c r="K1172" s="40" t="str">
        <f>IF(I1172&gt;0,J1172/I1172*100-100,"-")</f>
        <v>-</v>
      </c>
      <c r="L1172" s="40">
        <v>0</v>
      </c>
      <c r="M1172" s="40">
        <v>0</v>
      </c>
      <c r="N1172" s="40" t="str">
        <f>IF(L1172&gt;0,M1172/L1172*100-100,"-")</f>
        <v>-</v>
      </c>
      <c r="O1172" s="40">
        <v>0</v>
      </c>
      <c r="P1172" s="40">
        <v>0</v>
      </c>
      <c r="Q1172" s="40" t="str">
        <f t="shared" si="4"/>
        <v>-</v>
      </c>
      <c r="R1172" s="40">
        <f t="shared" si="7"/>
        <v>0</v>
      </c>
    </row>
    <row r="1173" spans="1:18" ht="15.75" thickBot="1">
      <c r="A1173" s="42" t="s">
        <v>109</v>
      </c>
      <c r="B1173" s="39" t="s">
        <v>110</v>
      </c>
      <c r="C1173" s="40">
        <v>0</v>
      </c>
      <c r="D1173" s="40">
        <v>0</v>
      </c>
      <c r="E1173" s="40" t="str">
        <f>IF(C1173&gt;0,D1173/C1173*100-100,"-")</f>
        <v>-</v>
      </c>
      <c r="F1173" s="40">
        <v>0</v>
      </c>
      <c r="G1173" s="40">
        <v>0</v>
      </c>
      <c r="H1173" s="40" t="str">
        <f>IF(F1173&gt;0,G1173/F1173*100-100,"-")</f>
        <v>-</v>
      </c>
      <c r="I1173" s="40">
        <v>0</v>
      </c>
      <c r="J1173" s="40">
        <v>0</v>
      </c>
      <c r="K1173" s="40" t="str">
        <f>IF(I1173&gt;0,J1173/I1173*100-100,"-")</f>
        <v>-</v>
      </c>
      <c r="L1173" s="40">
        <v>0</v>
      </c>
      <c r="M1173" s="40">
        <v>0</v>
      </c>
      <c r="N1173" s="40" t="str">
        <f>IF(L1173&gt;0,M1173/L1173*100-100,"-")</f>
        <v>-</v>
      </c>
      <c r="O1173" s="40">
        <v>0</v>
      </c>
      <c r="P1173" s="40">
        <v>0</v>
      </c>
      <c r="Q1173" s="40" t="str">
        <f t="shared" si="4"/>
        <v>-</v>
      </c>
      <c r="R1173" s="40">
        <f t="shared" si="7"/>
        <v>0</v>
      </c>
    </row>
    <row r="1174" spans="1:18" ht="15.75" thickBot="1">
      <c r="A1174" s="42" t="s">
        <v>111</v>
      </c>
      <c r="B1174" s="39" t="s">
        <v>112</v>
      </c>
      <c r="C1174" s="40">
        <v>0</v>
      </c>
      <c r="D1174" s="40">
        <v>0</v>
      </c>
      <c r="E1174" s="40" t="str">
        <f>IF(C1174&gt;0,D1174/C1174*100-100,"-")</f>
        <v>-</v>
      </c>
      <c r="F1174" s="40">
        <v>0</v>
      </c>
      <c r="G1174" s="40">
        <v>0</v>
      </c>
      <c r="H1174" s="40" t="str">
        <f>IF(F1174&gt;0,G1174/F1174*100-100,"-")</f>
        <v>-</v>
      </c>
      <c r="I1174" s="40">
        <v>0</v>
      </c>
      <c r="J1174" s="40">
        <v>0</v>
      </c>
      <c r="K1174" s="40" t="str">
        <f>IF(I1174&gt;0,J1174/I1174*100-100,"-")</f>
        <v>-</v>
      </c>
      <c r="L1174" s="40">
        <v>0</v>
      </c>
      <c r="M1174" s="40">
        <v>0</v>
      </c>
      <c r="N1174" s="40" t="str">
        <f>IF(L1174&gt;0,M1174/L1174*100-100,"-")</f>
        <v>-</v>
      </c>
      <c r="O1174" s="40">
        <v>0</v>
      </c>
      <c r="P1174" s="40">
        <v>0</v>
      </c>
      <c r="Q1174" s="40" t="str">
        <f t="shared" si="4"/>
        <v>-</v>
      </c>
      <c r="R1174" s="40">
        <f t="shared" si="7"/>
        <v>0</v>
      </c>
    </row>
    <row r="1175" spans="1:18" ht="75.75" thickBot="1">
      <c r="A1175" s="41">
        <v>4</v>
      </c>
      <c r="B1175" s="39" t="s">
        <v>113</v>
      </c>
      <c r="C1175" s="40">
        <v>12.307</v>
      </c>
      <c r="D1175" s="40">
        <v>12.97</v>
      </c>
      <c r="E1175" s="40">
        <f t="shared" si="5"/>
        <v>5.3871780287641116</v>
      </c>
      <c r="F1175" s="40">
        <v>13.79</v>
      </c>
      <c r="G1175" s="40">
        <v>14</v>
      </c>
      <c r="H1175" s="40">
        <f t="shared" si="6"/>
        <v>1.5228426395939181</v>
      </c>
      <c r="I1175" s="40">
        <v>19</v>
      </c>
      <c r="J1175" s="40">
        <v>20</v>
      </c>
      <c r="K1175" s="40">
        <f t="shared" si="3"/>
        <v>5.2631578947368354</v>
      </c>
      <c r="L1175" s="40">
        <v>0</v>
      </c>
      <c r="M1175" s="40">
        <v>19</v>
      </c>
      <c r="N1175" s="40">
        <v>100</v>
      </c>
      <c r="O1175" s="40">
        <v>0</v>
      </c>
      <c r="P1175" s="40">
        <v>0</v>
      </c>
      <c r="Q1175" s="40" t="str">
        <f t="shared" si="4"/>
        <v>-</v>
      </c>
      <c r="R1175" s="40">
        <f>D1175+G1175+J1175+M1175+P1175</f>
        <v>65.97</v>
      </c>
    </row>
    <row r="1176" spans="1:18" ht="60.75" thickBot="1">
      <c r="A1176" s="41">
        <v>5</v>
      </c>
      <c r="B1176" s="39" t="s">
        <v>114</v>
      </c>
      <c r="C1176" s="40">
        <v>270</v>
      </c>
      <c r="D1176" s="40">
        <v>277</v>
      </c>
      <c r="E1176" s="40">
        <f t="shared" si="5"/>
        <v>2.5925925925925952</v>
      </c>
      <c r="F1176" s="40">
        <v>52</v>
      </c>
      <c r="G1176" s="40">
        <v>59</v>
      </c>
      <c r="H1176" s="40">
        <f t="shared" si="6"/>
        <v>13.461538461538453</v>
      </c>
      <c r="I1176" s="40">
        <v>12</v>
      </c>
      <c r="J1176" s="40">
        <v>6</v>
      </c>
      <c r="K1176" s="40">
        <f t="shared" si="3"/>
        <v>-50</v>
      </c>
      <c r="L1176" s="40">
        <v>0</v>
      </c>
      <c r="M1176" s="40">
        <v>1</v>
      </c>
      <c r="N1176" s="40">
        <v>100</v>
      </c>
      <c r="O1176" s="40">
        <v>0</v>
      </c>
      <c r="P1176" s="40">
        <v>0</v>
      </c>
      <c r="Q1176" s="40" t="str">
        <f t="shared" si="4"/>
        <v>-</v>
      </c>
      <c r="R1176" s="40">
        <f t="shared" si="7"/>
        <v>343</v>
      </c>
    </row>
    <row r="1177" spans="1:18" ht="60.75" thickBot="1">
      <c r="A1177" s="41">
        <v>6</v>
      </c>
      <c r="B1177" s="39" t="s">
        <v>115</v>
      </c>
      <c r="C1177" s="40">
        <v>227</v>
      </c>
      <c r="D1177" s="40">
        <v>248</v>
      </c>
      <c r="E1177" s="40">
        <f t="shared" si="5"/>
        <v>9.2511013215859066</v>
      </c>
      <c r="F1177" s="40">
        <v>48</v>
      </c>
      <c r="G1177" s="40">
        <v>51</v>
      </c>
      <c r="H1177" s="40">
        <f t="shared" si="6"/>
        <v>6.25</v>
      </c>
      <c r="I1177" s="40">
        <v>10</v>
      </c>
      <c r="J1177" s="40">
        <v>7</v>
      </c>
      <c r="K1177" s="40">
        <f t="shared" si="3"/>
        <v>-30</v>
      </c>
      <c r="L1177" s="40">
        <v>0</v>
      </c>
      <c r="M1177" s="40">
        <v>0</v>
      </c>
      <c r="N1177" s="40">
        <v>0</v>
      </c>
      <c r="O1177" s="40">
        <v>0</v>
      </c>
      <c r="P1177" s="40">
        <v>0</v>
      </c>
      <c r="Q1177" s="40" t="str">
        <f t="shared" si="4"/>
        <v>-</v>
      </c>
      <c r="R1177" s="40">
        <f t="shared" si="7"/>
        <v>306</v>
      </c>
    </row>
    <row r="1178" spans="1:18" ht="105.75" thickBot="1">
      <c r="A1178" s="41">
        <v>7</v>
      </c>
      <c r="B1178" s="39" t="s">
        <v>116</v>
      </c>
      <c r="C1178" s="40">
        <v>0</v>
      </c>
      <c r="D1178" s="40">
        <v>0</v>
      </c>
      <c r="E1178" s="40" t="str">
        <f>IF(C1178&gt;0,D1178/C1178*100-100,"-")</f>
        <v>-</v>
      </c>
      <c r="F1178" s="40">
        <v>0</v>
      </c>
      <c r="G1178" s="40">
        <v>0</v>
      </c>
      <c r="H1178" s="40" t="str">
        <f>IF(F1178&gt;0,G1178/F1178*100-100,"-")</f>
        <v>-</v>
      </c>
      <c r="I1178" s="40">
        <v>0</v>
      </c>
      <c r="J1178" s="40">
        <v>0</v>
      </c>
      <c r="K1178" s="40" t="str">
        <f>IF(I1178&gt;0,J1178/I1178*100-100,"-")</f>
        <v>-</v>
      </c>
      <c r="L1178" s="40">
        <v>0</v>
      </c>
      <c r="M1178" s="40">
        <v>0</v>
      </c>
      <c r="N1178" s="40" t="str">
        <f>IF(L1178&gt;0,M1178/L1178*100-100,"-")</f>
        <v>-</v>
      </c>
      <c r="O1178" s="40">
        <v>0</v>
      </c>
      <c r="P1178" s="40">
        <v>0</v>
      </c>
      <c r="Q1178" s="40" t="str">
        <f t="shared" si="4"/>
        <v>-</v>
      </c>
      <c r="R1178" s="40">
        <f t="shared" si="7"/>
        <v>0</v>
      </c>
    </row>
    <row r="1179" spans="1:18" ht="15.75" thickBot="1">
      <c r="A1179" s="42" t="s">
        <v>117</v>
      </c>
      <c r="B1179" s="39" t="s">
        <v>110</v>
      </c>
      <c r="C1179" s="40">
        <v>0</v>
      </c>
      <c r="D1179" s="40">
        <v>0</v>
      </c>
      <c r="E1179" s="40" t="str">
        <f>IF(C1179&gt;0,D1179/C1179*100-100,"-")</f>
        <v>-</v>
      </c>
      <c r="F1179" s="40">
        <v>0</v>
      </c>
      <c r="G1179" s="40">
        <v>0</v>
      </c>
      <c r="H1179" s="40" t="str">
        <f>IF(F1179&gt;0,G1179/F1179*100-100,"-")</f>
        <v>-</v>
      </c>
      <c r="I1179" s="40">
        <v>0</v>
      </c>
      <c r="J1179" s="40">
        <v>0</v>
      </c>
      <c r="K1179" s="40" t="str">
        <f>IF(I1179&gt;0,J1179/I1179*100-100,"-")</f>
        <v>-</v>
      </c>
      <c r="L1179" s="40">
        <v>0</v>
      </c>
      <c r="M1179" s="40">
        <v>0</v>
      </c>
      <c r="N1179" s="40" t="str">
        <f>IF(L1179&gt;0,M1179/L1179*100-100,"-")</f>
        <v>-</v>
      </c>
      <c r="O1179" s="40">
        <v>0</v>
      </c>
      <c r="P1179" s="40">
        <v>0</v>
      </c>
      <c r="Q1179" s="40" t="str">
        <f t="shared" si="4"/>
        <v>-</v>
      </c>
      <c r="R1179" s="40">
        <f t="shared" si="7"/>
        <v>0</v>
      </c>
    </row>
    <row r="1180" spans="1:18" ht="15.75" thickBot="1">
      <c r="A1180" s="42" t="s">
        <v>118</v>
      </c>
      <c r="B1180" s="39" t="s">
        <v>119</v>
      </c>
      <c r="C1180" s="40">
        <v>0</v>
      </c>
      <c r="D1180" s="40">
        <v>0</v>
      </c>
      <c r="E1180" s="40" t="str">
        <f>IF(C1180&gt;0,D1180/C1180*100-100,"-")</f>
        <v>-</v>
      </c>
      <c r="F1180" s="40">
        <v>0</v>
      </c>
      <c r="G1180" s="40">
        <v>0</v>
      </c>
      <c r="H1180" s="40" t="str">
        <f>IF(F1180&gt;0,G1180/F1180*100-100,"-")</f>
        <v>-</v>
      </c>
      <c r="I1180" s="40">
        <v>0</v>
      </c>
      <c r="J1180" s="40">
        <v>0</v>
      </c>
      <c r="K1180" s="40" t="str">
        <f>IF(I1180&gt;0,J1180/I1180*100-100,"-")</f>
        <v>-</v>
      </c>
      <c r="L1180" s="40">
        <v>0</v>
      </c>
      <c r="M1180" s="40">
        <v>0</v>
      </c>
      <c r="N1180" s="40" t="str">
        <f>IF(L1180&gt;0,M1180/L1180*100-100,"-")</f>
        <v>-</v>
      </c>
      <c r="O1180" s="40">
        <v>0</v>
      </c>
      <c r="P1180" s="40">
        <v>0</v>
      </c>
      <c r="Q1180" s="40" t="str">
        <f t="shared" si="4"/>
        <v>-</v>
      </c>
      <c r="R1180" s="40">
        <f t="shared" si="7"/>
        <v>0</v>
      </c>
    </row>
    <row r="1181" spans="1:18" ht="60.75" thickBot="1">
      <c r="A1181" s="38">
        <v>8</v>
      </c>
      <c r="B1181" s="39" t="s">
        <v>120</v>
      </c>
      <c r="C1181" s="40">
        <v>84</v>
      </c>
      <c r="D1181" s="40">
        <v>79</v>
      </c>
      <c r="E1181" s="40">
        <f t="shared" si="5"/>
        <v>-5.952380952380949</v>
      </c>
      <c r="F1181" s="40">
        <v>81</v>
      </c>
      <c r="G1181" s="40">
        <v>86</v>
      </c>
      <c r="H1181" s="40">
        <f t="shared" si="6"/>
        <v>6.1728395061728492</v>
      </c>
      <c r="I1181" s="40">
        <v>111</v>
      </c>
      <c r="J1181" s="40">
        <v>115</v>
      </c>
      <c r="K1181" s="40">
        <f>IF(I1181&gt;0,J1181/I1181*100-100,"-")</f>
        <v>3.6036036036036165</v>
      </c>
      <c r="L1181" s="40">
        <v>0</v>
      </c>
      <c r="M1181" s="40">
        <v>0</v>
      </c>
      <c r="N1181" s="40">
        <v>0</v>
      </c>
      <c r="O1181" s="40">
        <v>0</v>
      </c>
      <c r="P1181" s="40">
        <v>0</v>
      </c>
      <c r="Q1181" s="40" t="str">
        <f t="shared" si="4"/>
        <v>-</v>
      </c>
      <c r="R1181" s="40">
        <f>(D1181+G1181+J1181)/3</f>
        <v>93.333333333333329</v>
      </c>
    </row>
    <row r="1184" spans="1:18">
      <c r="A1184" s="61" t="s">
        <v>123</v>
      </c>
      <c r="B1184" s="61"/>
      <c r="C1184" s="61"/>
      <c r="D1184" s="61"/>
      <c r="E1184" s="61"/>
      <c r="F1184" s="61"/>
    </row>
    <row r="1186" spans="1:17">
      <c r="A1186" s="100" t="s">
        <v>593</v>
      </c>
      <c r="B1186" s="101"/>
      <c r="C1186" s="101"/>
      <c r="D1186" s="101"/>
      <c r="E1186" s="101"/>
      <c r="F1186" s="101"/>
      <c r="G1186" s="101"/>
      <c r="H1186" s="102"/>
      <c r="I1186" s="102"/>
      <c r="J1186" s="102"/>
      <c r="K1186" s="102"/>
      <c r="L1186" s="102"/>
      <c r="M1186" s="102"/>
      <c r="N1186" s="102"/>
      <c r="O1186" s="102"/>
      <c r="P1186" s="102"/>
      <c r="Q1186" s="102"/>
    </row>
    <row r="1187" spans="1:17">
      <c r="A1187" s="102"/>
      <c r="B1187" s="102"/>
      <c r="C1187" s="102"/>
      <c r="D1187" s="102"/>
      <c r="E1187" s="102"/>
      <c r="F1187" s="102"/>
      <c r="G1187" s="102"/>
      <c r="H1187" s="102"/>
      <c r="I1187" s="102"/>
      <c r="J1187" s="102"/>
      <c r="K1187" s="102"/>
      <c r="L1187" s="102"/>
      <c r="M1187" s="102"/>
      <c r="N1187" s="102"/>
      <c r="O1187" s="102"/>
      <c r="P1187" s="102"/>
      <c r="Q1187" s="102"/>
    </row>
    <row r="1188" spans="1:17">
      <c r="A1188" s="103" t="s">
        <v>594</v>
      </c>
      <c r="B1188" s="104" t="s">
        <v>595</v>
      </c>
      <c r="C1188" s="105" t="s">
        <v>596</v>
      </c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7"/>
    </row>
    <row r="1189" spans="1:17">
      <c r="A1189" s="108" t="s">
        <v>186</v>
      </c>
      <c r="B1189" s="109" t="s">
        <v>186</v>
      </c>
      <c r="C1189" s="105" t="s">
        <v>597</v>
      </c>
      <c r="D1189" s="106"/>
      <c r="E1189" s="107"/>
      <c r="F1189" s="105" t="s">
        <v>598</v>
      </c>
      <c r="G1189" s="106"/>
      <c r="H1189" s="107"/>
      <c r="I1189" s="105" t="s">
        <v>599</v>
      </c>
      <c r="J1189" s="106"/>
      <c r="K1189" s="107"/>
      <c r="L1189" s="105" t="s">
        <v>600</v>
      </c>
      <c r="M1189" s="106"/>
      <c r="N1189" s="107"/>
      <c r="O1189" s="105" t="s">
        <v>601</v>
      </c>
      <c r="P1189" s="106"/>
      <c r="Q1189" s="107"/>
    </row>
    <row r="1190" spans="1:17" ht="51">
      <c r="A1190" s="110" t="s">
        <v>186</v>
      </c>
      <c r="B1190" s="110" t="s">
        <v>186</v>
      </c>
      <c r="C1190" s="111">
        <v>2017</v>
      </c>
      <c r="D1190" s="111">
        <v>2018</v>
      </c>
      <c r="E1190" s="112" t="s">
        <v>72</v>
      </c>
      <c r="F1190" s="111">
        <v>2017</v>
      </c>
      <c r="G1190" s="111">
        <v>2018</v>
      </c>
      <c r="H1190" s="112" t="s">
        <v>72</v>
      </c>
      <c r="I1190" s="111">
        <v>2017</v>
      </c>
      <c r="J1190" s="111">
        <v>2018</v>
      </c>
      <c r="K1190" s="112" t="s">
        <v>72</v>
      </c>
      <c r="L1190" s="111">
        <v>2017</v>
      </c>
      <c r="M1190" s="111">
        <v>2018</v>
      </c>
      <c r="N1190" s="112" t="s">
        <v>72</v>
      </c>
      <c r="O1190" s="111">
        <v>2017</v>
      </c>
      <c r="P1190" s="111">
        <v>2018</v>
      </c>
      <c r="Q1190" s="112" t="s">
        <v>72</v>
      </c>
    </row>
    <row r="1191" spans="1:17">
      <c r="A1191" s="110" t="s">
        <v>602</v>
      </c>
      <c r="B1191" s="110" t="s">
        <v>603</v>
      </c>
      <c r="C1191" s="110" t="s">
        <v>604</v>
      </c>
      <c r="D1191" s="110" t="s">
        <v>605</v>
      </c>
      <c r="E1191" s="113" t="s">
        <v>606</v>
      </c>
      <c r="F1191" s="110" t="s">
        <v>607</v>
      </c>
      <c r="G1191" s="110" t="s">
        <v>608</v>
      </c>
      <c r="H1191" s="113" t="s">
        <v>609</v>
      </c>
      <c r="I1191" s="110" t="s">
        <v>610</v>
      </c>
      <c r="J1191" s="110" t="s">
        <v>611</v>
      </c>
      <c r="K1191" s="113" t="s">
        <v>612</v>
      </c>
      <c r="L1191" s="110" t="s">
        <v>613</v>
      </c>
      <c r="M1191" s="110" t="s">
        <v>614</v>
      </c>
      <c r="N1191" s="113" t="s">
        <v>615</v>
      </c>
      <c r="O1191" s="110" t="s">
        <v>616</v>
      </c>
      <c r="P1191" s="110" t="s">
        <v>617</v>
      </c>
      <c r="Q1191" s="113" t="s">
        <v>618</v>
      </c>
    </row>
    <row r="1192" spans="1:17">
      <c r="A1192" s="114">
        <v>1</v>
      </c>
      <c r="B1192" s="115" t="s">
        <v>619</v>
      </c>
      <c r="C1192" s="116">
        <f>SUM(C1193:C1201)</f>
        <v>762</v>
      </c>
      <c r="D1192" s="116">
        <f>SUM(D1193:D1201)</f>
        <v>2241</v>
      </c>
      <c r="E1192" s="117">
        <f>D1192/C1192*100-100</f>
        <v>194.09448818897641</v>
      </c>
      <c r="F1192" s="116">
        <f>SUM(F1193:F1201)</f>
        <v>58</v>
      </c>
      <c r="G1192" s="116">
        <f>SUM(G1193:G1201)</f>
        <v>70</v>
      </c>
      <c r="H1192" s="117">
        <f>G1192/F1192*100-100</f>
        <v>20.689655172413794</v>
      </c>
      <c r="I1192" s="116">
        <f>SUM(I1193:I1201)</f>
        <v>102</v>
      </c>
      <c r="J1192" s="116">
        <f>SUM(J1193:J1202)</f>
        <v>299</v>
      </c>
      <c r="K1192" s="117">
        <f>J1192/I1192*100-100</f>
        <v>193.13725490196077</v>
      </c>
      <c r="L1192" s="116">
        <f>SUM(L1193:L1202)</f>
        <v>43</v>
      </c>
      <c r="M1192" s="116">
        <f>SUM(M1193:M1201)</f>
        <v>52</v>
      </c>
      <c r="N1192" s="117">
        <f>M1192/L1192*100-100</f>
        <v>20.930232558139522</v>
      </c>
      <c r="O1192" s="116">
        <f>SUM(O1193:O1205)</f>
        <v>0</v>
      </c>
      <c r="P1192" s="116">
        <f>SUM(P1193:P1205)</f>
        <v>0</v>
      </c>
      <c r="Q1192" s="117" t="s">
        <v>620</v>
      </c>
    </row>
    <row r="1193" spans="1:17" ht="25.5">
      <c r="A1193" s="118" t="s">
        <v>621</v>
      </c>
      <c r="B1193" s="119" t="s">
        <v>622</v>
      </c>
      <c r="C1193" s="120">
        <v>0</v>
      </c>
      <c r="D1193" s="120">
        <v>0</v>
      </c>
      <c r="E1193" s="121">
        <v>0</v>
      </c>
      <c r="F1193" s="122">
        <v>0</v>
      </c>
      <c r="G1193" s="123">
        <v>0</v>
      </c>
      <c r="H1193" s="124">
        <v>0</v>
      </c>
      <c r="I1193" s="123">
        <v>18</v>
      </c>
      <c r="J1193" s="123">
        <v>20</v>
      </c>
      <c r="K1193" s="125">
        <f>J1193/I1193*100-100</f>
        <v>11.111111111111114</v>
      </c>
      <c r="L1193" s="123">
        <v>0</v>
      </c>
      <c r="M1193" s="123">
        <v>0</v>
      </c>
      <c r="N1193" s="124">
        <v>0</v>
      </c>
      <c r="O1193" s="123">
        <v>0</v>
      </c>
      <c r="P1193" s="123">
        <v>0</v>
      </c>
      <c r="Q1193" s="124" t="s">
        <v>620</v>
      </c>
    </row>
    <row r="1194" spans="1:17" ht="25.5">
      <c r="A1194" s="118" t="s">
        <v>623</v>
      </c>
      <c r="B1194" s="118" t="s">
        <v>624</v>
      </c>
      <c r="C1194" s="126">
        <v>331</v>
      </c>
      <c r="D1194" s="126">
        <v>345</v>
      </c>
      <c r="E1194" s="127">
        <v>4.2299999999999997E-2</v>
      </c>
      <c r="F1194" s="123">
        <v>0</v>
      </c>
      <c r="G1194" s="123">
        <v>0</v>
      </c>
      <c r="H1194" s="124">
        <v>0</v>
      </c>
      <c r="I1194" s="123">
        <v>15</v>
      </c>
      <c r="J1194" s="123">
        <v>43</v>
      </c>
      <c r="K1194" s="128">
        <f>J1194/I1194*100-100</f>
        <v>186.66666666666669</v>
      </c>
      <c r="L1194" s="123">
        <v>19</v>
      </c>
      <c r="M1194" s="123">
        <v>29</v>
      </c>
      <c r="N1194" s="124">
        <v>0.52629999999999999</v>
      </c>
      <c r="O1194" s="123">
        <v>0</v>
      </c>
      <c r="P1194" s="123">
        <v>0</v>
      </c>
      <c r="Q1194" s="124" t="s">
        <v>620</v>
      </c>
    </row>
    <row r="1195" spans="1:17">
      <c r="A1195" s="118" t="s">
        <v>625</v>
      </c>
      <c r="B1195" s="118" t="s">
        <v>626</v>
      </c>
      <c r="C1195" s="123">
        <v>158</v>
      </c>
      <c r="D1195" s="123">
        <v>1265</v>
      </c>
      <c r="E1195" s="124">
        <f>D1195/C1195</f>
        <v>8.0063291139240498</v>
      </c>
      <c r="F1195" s="123">
        <v>58</v>
      </c>
      <c r="G1195" s="123">
        <v>70</v>
      </c>
      <c r="H1195" s="124">
        <f>G1195/F1195</f>
        <v>1.2068965517241379</v>
      </c>
      <c r="I1195" s="123">
        <v>4</v>
      </c>
      <c r="J1195" s="123">
        <v>12</v>
      </c>
      <c r="K1195" s="128">
        <v>200</v>
      </c>
      <c r="L1195" s="123">
        <v>15</v>
      </c>
      <c r="M1195" s="123">
        <v>23</v>
      </c>
      <c r="N1195" s="124">
        <f>M1195/L1195-1</f>
        <v>0.53333333333333344</v>
      </c>
      <c r="O1195" s="123">
        <v>0</v>
      </c>
      <c r="P1195" s="123">
        <v>0</v>
      </c>
      <c r="Q1195" s="124" t="s">
        <v>620</v>
      </c>
    </row>
    <row r="1196" spans="1:17">
      <c r="A1196" s="118" t="s">
        <v>627</v>
      </c>
      <c r="B1196" s="118" t="s">
        <v>628</v>
      </c>
      <c r="C1196" s="129">
        <v>0</v>
      </c>
      <c r="D1196" s="129">
        <v>0</v>
      </c>
      <c r="E1196" s="130" t="s">
        <v>620</v>
      </c>
      <c r="F1196" s="123">
        <v>0</v>
      </c>
      <c r="G1196" s="123">
        <v>0</v>
      </c>
      <c r="H1196" s="124" t="s">
        <v>620</v>
      </c>
      <c r="I1196" s="123"/>
      <c r="J1196" s="123"/>
      <c r="K1196" s="124"/>
      <c r="L1196" s="123"/>
      <c r="M1196" s="123"/>
      <c r="N1196" s="124"/>
      <c r="O1196" s="123"/>
      <c r="P1196" s="123"/>
      <c r="Q1196" s="124" t="s">
        <v>620</v>
      </c>
    </row>
    <row r="1197" spans="1:17" ht="25.5">
      <c r="A1197" s="118" t="s">
        <v>629</v>
      </c>
      <c r="B1197" s="119" t="s">
        <v>630</v>
      </c>
      <c r="C1197" s="131">
        <v>0</v>
      </c>
      <c r="D1197" s="131">
        <v>0</v>
      </c>
      <c r="E1197" s="132" t="s">
        <v>620</v>
      </c>
      <c r="F1197" s="122">
        <v>0</v>
      </c>
      <c r="G1197" s="123">
        <v>0</v>
      </c>
      <c r="H1197" s="124" t="s">
        <v>620</v>
      </c>
      <c r="I1197" s="123">
        <v>7</v>
      </c>
      <c r="J1197" s="123">
        <v>25</v>
      </c>
      <c r="K1197" s="125">
        <f>J1197/I1197*100-100</f>
        <v>257.14285714285717</v>
      </c>
      <c r="L1197" s="123">
        <v>0</v>
      </c>
      <c r="M1197" s="123">
        <v>0</v>
      </c>
      <c r="N1197" s="124">
        <v>0</v>
      </c>
      <c r="O1197" s="123">
        <v>0</v>
      </c>
      <c r="P1197" s="123">
        <v>0</v>
      </c>
      <c r="Q1197" s="124" t="s">
        <v>620</v>
      </c>
    </row>
    <row r="1198" spans="1:17">
      <c r="A1198" s="118" t="s">
        <v>631</v>
      </c>
      <c r="B1198" s="118" t="s">
        <v>632</v>
      </c>
      <c r="C1198" s="126">
        <v>124</v>
      </c>
      <c r="D1198" s="126">
        <v>252</v>
      </c>
      <c r="E1198" s="133">
        <f>D1198/C1198*100-100</f>
        <v>103.2258064516129</v>
      </c>
      <c r="F1198" s="123">
        <v>0</v>
      </c>
      <c r="G1198" s="123">
        <v>0</v>
      </c>
      <c r="H1198" s="124" t="s">
        <v>620</v>
      </c>
      <c r="I1198" s="123">
        <v>0</v>
      </c>
      <c r="J1198" s="123">
        <v>0</v>
      </c>
      <c r="K1198" s="124">
        <v>0</v>
      </c>
      <c r="L1198" s="123">
        <v>0</v>
      </c>
      <c r="M1198" s="123">
        <v>0</v>
      </c>
      <c r="N1198" s="124">
        <v>0</v>
      </c>
      <c r="O1198" s="123">
        <v>0</v>
      </c>
      <c r="P1198" s="123">
        <v>0</v>
      </c>
      <c r="Q1198" s="124" t="s">
        <v>620</v>
      </c>
    </row>
    <row r="1199" spans="1:17">
      <c r="A1199" s="118" t="s">
        <v>633</v>
      </c>
      <c r="B1199" s="118" t="s">
        <v>634</v>
      </c>
      <c r="C1199" s="129">
        <v>149</v>
      </c>
      <c r="D1199" s="129">
        <v>379</v>
      </c>
      <c r="E1199" s="134">
        <f>D1199/C1199*100-100</f>
        <v>154.36241610738256</v>
      </c>
      <c r="F1199" s="123">
        <v>0</v>
      </c>
      <c r="G1199" s="123">
        <v>0</v>
      </c>
      <c r="H1199" s="124" t="s">
        <v>620</v>
      </c>
      <c r="I1199" s="123">
        <v>51</v>
      </c>
      <c r="J1199" s="123">
        <v>152</v>
      </c>
      <c r="K1199" s="128">
        <f>J1199/I1199*100-100</f>
        <v>198.03921568627453</v>
      </c>
      <c r="L1199" s="123">
        <v>0</v>
      </c>
      <c r="M1199" s="123">
        <v>0</v>
      </c>
      <c r="N1199" s="124">
        <v>0</v>
      </c>
      <c r="O1199" s="123">
        <v>0</v>
      </c>
      <c r="P1199" s="123">
        <v>0</v>
      </c>
      <c r="Q1199" s="124" t="s">
        <v>620</v>
      </c>
    </row>
    <row r="1200" spans="1:17">
      <c r="A1200" s="118" t="s">
        <v>635</v>
      </c>
      <c r="B1200" s="119" t="s">
        <v>636</v>
      </c>
      <c r="C1200" s="135">
        <v>0</v>
      </c>
      <c r="D1200" s="135">
        <v>0</v>
      </c>
      <c r="E1200" s="136"/>
      <c r="F1200" s="122">
        <v>0</v>
      </c>
      <c r="G1200" s="123">
        <v>0</v>
      </c>
      <c r="H1200" s="124">
        <v>0</v>
      </c>
      <c r="I1200" s="123">
        <v>0</v>
      </c>
      <c r="J1200" s="123">
        <v>0</v>
      </c>
      <c r="K1200" s="124">
        <v>0</v>
      </c>
      <c r="L1200" s="123">
        <v>0</v>
      </c>
      <c r="M1200" s="123">
        <v>0</v>
      </c>
      <c r="N1200" s="124">
        <v>0</v>
      </c>
      <c r="O1200" s="123">
        <v>0</v>
      </c>
      <c r="P1200" s="123">
        <v>0</v>
      </c>
      <c r="Q1200" s="124" t="s">
        <v>620</v>
      </c>
    </row>
    <row r="1201" spans="1:17">
      <c r="A1201" s="118" t="s">
        <v>637</v>
      </c>
      <c r="B1201" s="119" t="s">
        <v>601</v>
      </c>
      <c r="C1201" s="137">
        <v>0</v>
      </c>
      <c r="D1201" s="137">
        <v>0</v>
      </c>
      <c r="E1201" s="136"/>
      <c r="F1201" s="122">
        <v>0</v>
      </c>
      <c r="G1201" s="123">
        <v>0</v>
      </c>
      <c r="H1201" s="124">
        <v>0</v>
      </c>
      <c r="I1201" s="123">
        <v>7</v>
      </c>
      <c r="J1201" s="123">
        <v>40</v>
      </c>
      <c r="K1201" s="125">
        <f>J1201/I1201*100-100</f>
        <v>471.42857142857144</v>
      </c>
      <c r="L1201" s="123">
        <v>0</v>
      </c>
      <c r="M1201" s="123">
        <v>0</v>
      </c>
      <c r="N1201" s="124">
        <v>0</v>
      </c>
      <c r="O1201" s="123">
        <v>0</v>
      </c>
      <c r="P1201" s="123">
        <v>0</v>
      </c>
      <c r="Q1201" s="124" t="s">
        <v>620</v>
      </c>
    </row>
    <row r="1202" spans="1:17">
      <c r="A1202" s="114">
        <v>2</v>
      </c>
      <c r="B1202" s="115" t="s">
        <v>638</v>
      </c>
      <c r="C1202" s="138">
        <f>SUM(C1206:C1213)+C1203</f>
        <v>1</v>
      </c>
      <c r="D1202" s="138">
        <f>SUM(D1206:D1213)+D1203</f>
        <v>1</v>
      </c>
      <c r="E1202" s="139" t="s">
        <v>620</v>
      </c>
      <c r="F1202" s="116">
        <f>SUM(F1206:F1213)+F1203</f>
        <v>0</v>
      </c>
      <c r="G1202" s="116">
        <f>SUM(G1206:G1213)+G1203</f>
        <v>0</v>
      </c>
      <c r="H1202" s="140" t="s">
        <v>620</v>
      </c>
      <c r="I1202" s="116">
        <f>SUM(I1206:I1213)+I1203</f>
        <v>0</v>
      </c>
      <c r="J1202" s="116">
        <f>SUM(J1206:J1213)+J1203</f>
        <v>7</v>
      </c>
      <c r="K1202" s="140">
        <v>700</v>
      </c>
      <c r="L1202" s="116">
        <f>SUM(L1206:L1213)+L1203</f>
        <v>9</v>
      </c>
      <c r="M1202" s="116">
        <f>SUM(M1206:M1213)+M1203</f>
        <v>15</v>
      </c>
      <c r="N1202" s="140">
        <f>M1202/L1202*100-100</f>
        <v>66.666666666666686</v>
      </c>
      <c r="O1202" s="116">
        <v>0</v>
      </c>
      <c r="P1202" s="116">
        <f>SUM(P1203:P1213)</f>
        <v>0</v>
      </c>
      <c r="Q1202" s="140" t="s">
        <v>620</v>
      </c>
    </row>
    <row r="1203" spans="1:17" ht="25.5">
      <c r="A1203" s="118" t="s">
        <v>639</v>
      </c>
      <c r="B1203" s="119" t="s">
        <v>640</v>
      </c>
      <c r="C1203" s="123">
        <v>0</v>
      </c>
      <c r="D1203" s="123">
        <f>D1204+D1205</f>
        <v>1</v>
      </c>
      <c r="E1203" s="141" t="s">
        <v>620</v>
      </c>
      <c r="F1203" s="123">
        <v>0</v>
      </c>
      <c r="G1203" s="123">
        <f>G1204+G1205</f>
        <v>0</v>
      </c>
      <c r="H1203" s="141" t="s">
        <v>620</v>
      </c>
      <c r="I1203" s="123">
        <v>0</v>
      </c>
      <c r="J1203" s="123">
        <f>J1204+J1205</f>
        <v>7</v>
      </c>
      <c r="K1203" s="141">
        <v>7</v>
      </c>
      <c r="L1203" s="123">
        <v>0</v>
      </c>
      <c r="M1203" s="123">
        <f>M1204+M1205</f>
        <v>5</v>
      </c>
      <c r="N1203" s="124">
        <v>5</v>
      </c>
      <c r="O1203" s="123">
        <v>0</v>
      </c>
      <c r="P1203" s="123">
        <f>P1204+P1205</f>
        <v>0</v>
      </c>
      <c r="Q1203" s="124" t="s">
        <v>620</v>
      </c>
    </row>
    <row r="1204" spans="1:17" ht="25.5">
      <c r="A1204" s="118" t="s">
        <v>641</v>
      </c>
      <c r="B1204" s="119" t="s">
        <v>642</v>
      </c>
      <c r="C1204" s="131">
        <v>0</v>
      </c>
      <c r="D1204" s="131">
        <v>0</v>
      </c>
      <c r="E1204" s="141" t="s">
        <v>620</v>
      </c>
      <c r="F1204" s="131">
        <v>0</v>
      </c>
      <c r="G1204" s="131">
        <v>0</v>
      </c>
      <c r="H1204" s="141" t="s">
        <v>620</v>
      </c>
      <c r="I1204" s="131">
        <v>0</v>
      </c>
      <c r="J1204" s="131">
        <v>0</v>
      </c>
      <c r="K1204" s="141" t="s">
        <v>620</v>
      </c>
      <c r="L1204" s="123">
        <v>0</v>
      </c>
      <c r="M1204" s="123">
        <v>1</v>
      </c>
      <c r="N1204" s="124">
        <v>1</v>
      </c>
      <c r="O1204" s="123">
        <v>0</v>
      </c>
      <c r="P1204" s="123">
        <v>0</v>
      </c>
      <c r="Q1204" s="124" t="s">
        <v>620</v>
      </c>
    </row>
    <row r="1205" spans="1:17">
      <c r="A1205" s="118" t="s">
        <v>643</v>
      </c>
      <c r="B1205" s="119" t="s">
        <v>644</v>
      </c>
      <c r="C1205" s="131">
        <v>0</v>
      </c>
      <c r="D1205" s="131">
        <v>1</v>
      </c>
      <c r="E1205" s="141">
        <v>1</v>
      </c>
      <c r="F1205" s="123">
        <v>0</v>
      </c>
      <c r="G1205" s="123">
        <v>0</v>
      </c>
      <c r="H1205" s="124" t="s">
        <v>620</v>
      </c>
      <c r="I1205" s="123">
        <v>0</v>
      </c>
      <c r="J1205" s="123">
        <v>7</v>
      </c>
      <c r="K1205" s="125"/>
      <c r="L1205" s="142">
        <v>1</v>
      </c>
      <c r="M1205" s="123">
        <v>4</v>
      </c>
      <c r="N1205" s="124">
        <v>3</v>
      </c>
      <c r="O1205" s="123">
        <v>0</v>
      </c>
      <c r="P1205" s="123">
        <v>0</v>
      </c>
      <c r="Q1205" s="124" t="s">
        <v>620</v>
      </c>
    </row>
    <row r="1206" spans="1:17" ht="25.5">
      <c r="A1206" s="118" t="s">
        <v>645</v>
      </c>
      <c r="B1206" s="119" t="s">
        <v>624</v>
      </c>
      <c r="C1206" s="131">
        <v>0</v>
      </c>
      <c r="D1206" s="131">
        <v>0</v>
      </c>
      <c r="E1206" s="141" t="s">
        <v>620</v>
      </c>
      <c r="F1206" s="131">
        <v>0</v>
      </c>
      <c r="G1206" s="131">
        <v>0</v>
      </c>
      <c r="H1206" s="141" t="s">
        <v>620</v>
      </c>
      <c r="I1206" s="131">
        <v>0</v>
      </c>
      <c r="J1206" s="131">
        <v>0</v>
      </c>
      <c r="K1206" s="141" t="s">
        <v>620</v>
      </c>
      <c r="L1206" s="123">
        <v>1</v>
      </c>
      <c r="M1206" s="123">
        <v>0</v>
      </c>
      <c r="N1206" s="124">
        <v>-1</v>
      </c>
      <c r="O1206" s="123">
        <v>0</v>
      </c>
      <c r="P1206" s="123">
        <v>0</v>
      </c>
      <c r="Q1206" s="124" t="s">
        <v>620</v>
      </c>
    </row>
    <row r="1207" spans="1:17">
      <c r="A1207" s="118" t="s">
        <v>646</v>
      </c>
      <c r="B1207" s="119" t="s">
        <v>647</v>
      </c>
      <c r="C1207" s="123">
        <v>0</v>
      </c>
      <c r="D1207" s="123">
        <v>0</v>
      </c>
      <c r="E1207" s="124" t="s">
        <v>620</v>
      </c>
      <c r="F1207" s="123">
        <v>0</v>
      </c>
      <c r="G1207" s="123">
        <v>0</v>
      </c>
      <c r="H1207" s="124" t="s">
        <v>620</v>
      </c>
      <c r="I1207" s="123">
        <v>0</v>
      </c>
      <c r="J1207" s="123">
        <v>0</v>
      </c>
      <c r="K1207" s="124" t="s">
        <v>620</v>
      </c>
      <c r="L1207" s="123">
        <v>0</v>
      </c>
      <c r="M1207" s="123">
        <v>0</v>
      </c>
      <c r="N1207" s="124" t="s">
        <v>620</v>
      </c>
      <c r="O1207" s="123">
        <v>0</v>
      </c>
      <c r="P1207" s="123">
        <v>0</v>
      </c>
      <c r="Q1207" s="124" t="s">
        <v>620</v>
      </c>
    </row>
    <row r="1208" spans="1:17">
      <c r="A1208" s="118" t="s">
        <v>648</v>
      </c>
      <c r="B1208" s="119" t="s">
        <v>628</v>
      </c>
      <c r="C1208" s="131">
        <v>0</v>
      </c>
      <c r="D1208" s="131">
        <v>0</v>
      </c>
      <c r="E1208" s="141" t="s">
        <v>620</v>
      </c>
      <c r="F1208" s="131">
        <v>0</v>
      </c>
      <c r="G1208" s="131">
        <v>0</v>
      </c>
      <c r="H1208" s="141" t="s">
        <v>620</v>
      </c>
      <c r="I1208" s="131">
        <v>0</v>
      </c>
      <c r="J1208" s="131">
        <v>0</v>
      </c>
      <c r="K1208" s="141" t="s">
        <v>620</v>
      </c>
      <c r="L1208" s="123">
        <v>6</v>
      </c>
      <c r="M1208" s="123">
        <v>3</v>
      </c>
      <c r="N1208" s="124">
        <v>-3</v>
      </c>
      <c r="O1208" s="123">
        <v>0</v>
      </c>
      <c r="P1208" s="123">
        <v>0</v>
      </c>
      <c r="Q1208" s="124" t="s">
        <v>620</v>
      </c>
    </row>
    <row r="1209" spans="1:17" ht="25.5">
      <c r="A1209" s="118" t="s">
        <v>649</v>
      </c>
      <c r="B1209" s="119" t="s">
        <v>650</v>
      </c>
      <c r="C1209" s="131">
        <v>0</v>
      </c>
      <c r="D1209" s="131">
        <v>0</v>
      </c>
      <c r="E1209" s="141" t="s">
        <v>620</v>
      </c>
      <c r="F1209" s="131">
        <v>0</v>
      </c>
      <c r="G1209" s="131">
        <v>0</v>
      </c>
      <c r="H1209" s="141" t="s">
        <v>620</v>
      </c>
      <c r="I1209" s="131">
        <v>0</v>
      </c>
      <c r="J1209" s="131">
        <v>0</v>
      </c>
      <c r="K1209" s="141" t="s">
        <v>620</v>
      </c>
      <c r="L1209" s="123">
        <v>1</v>
      </c>
      <c r="M1209" s="123">
        <v>1</v>
      </c>
      <c r="N1209" s="124" t="s">
        <v>620</v>
      </c>
      <c r="O1209" s="123">
        <v>0</v>
      </c>
      <c r="P1209" s="123">
        <v>0</v>
      </c>
      <c r="Q1209" s="124" t="s">
        <v>620</v>
      </c>
    </row>
    <row r="1210" spans="1:17">
      <c r="A1210" s="118" t="s">
        <v>651</v>
      </c>
      <c r="B1210" s="119" t="s">
        <v>632</v>
      </c>
      <c r="C1210" s="126">
        <v>0</v>
      </c>
      <c r="D1210" s="126">
        <v>0</v>
      </c>
      <c r="E1210" s="124" t="s">
        <v>620</v>
      </c>
      <c r="F1210" s="126">
        <v>0</v>
      </c>
      <c r="G1210" s="126">
        <v>0</v>
      </c>
      <c r="H1210" s="124" t="s">
        <v>620</v>
      </c>
      <c r="I1210" s="126">
        <v>0</v>
      </c>
      <c r="J1210" s="126">
        <v>0</v>
      </c>
      <c r="K1210" s="124" t="s">
        <v>620</v>
      </c>
      <c r="L1210" s="123">
        <v>1</v>
      </c>
      <c r="M1210" s="123">
        <v>6</v>
      </c>
      <c r="N1210" s="124" t="s">
        <v>620</v>
      </c>
      <c r="O1210" s="123">
        <v>0</v>
      </c>
      <c r="P1210" s="123">
        <v>0</v>
      </c>
      <c r="Q1210" s="124" t="s">
        <v>620</v>
      </c>
    </row>
    <row r="1211" spans="1:17">
      <c r="A1211" s="118" t="s">
        <v>652</v>
      </c>
      <c r="B1211" s="118" t="s">
        <v>634</v>
      </c>
      <c r="C1211" s="126">
        <v>0</v>
      </c>
      <c r="D1211" s="126">
        <v>0</v>
      </c>
      <c r="E1211" s="124" t="s">
        <v>620</v>
      </c>
      <c r="F1211" s="131">
        <v>0</v>
      </c>
      <c r="G1211" s="131">
        <v>0</v>
      </c>
      <c r="H1211" s="141" t="s">
        <v>620</v>
      </c>
      <c r="I1211" s="131">
        <v>0</v>
      </c>
      <c r="J1211" s="131">
        <v>0</v>
      </c>
      <c r="K1211" s="141" t="s">
        <v>620</v>
      </c>
      <c r="L1211" s="123">
        <v>0</v>
      </c>
      <c r="M1211" s="123">
        <v>0</v>
      </c>
      <c r="N1211" s="124" t="s">
        <v>620</v>
      </c>
      <c r="O1211" s="123">
        <v>0</v>
      </c>
      <c r="P1211" s="123">
        <v>0</v>
      </c>
      <c r="Q1211" s="124" t="s">
        <v>620</v>
      </c>
    </row>
    <row r="1212" spans="1:17">
      <c r="A1212" s="118" t="s">
        <v>653</v>
      </c>
      <c r="B1212" s="118" t="s">
        <v>636</v>
      </c>
      <c r="C1212" s="123">
        <v>0</v>
      </c>
      <c r="D1212" s="123">
        <v>0</v>
      </c>
      <c r="E1212" s="124" t="s">
        <v>620</v>
      </c>
      <c r="F1212" s="131">
        <v>0</v>
      </c>
      <c r="G1212" s="131">
        <v>0</v>
      </c>
      <c r="H1212" s="141" t="s">
        <v>620</v>
      </c>
      <c r="I1212" s="131">
        <v>0</v>
      </c>
      <c r="J1212" s="131">
        <v>0</v>
      </c>
      <c r="K1212" s="141" t="s">
        <v>620</v>
      </c>
      <c r="L1212" s="123">
        <v>0</v>
      </c>
      <c r="M1212" s="123">
        <v>0</v>
      </c>
      <c r="N1212" s="124" t="s">
        <v>620</v>
      </c>
      <c r="O1212" s="123">
        <v>0</v>
      </c>
      <c r="P1212" s="123">
        <v>0</v>
      </c>
      <c r="Q1212" s="124" t="s">
        <v>620</v>
      </c>
    </row>
    <row r="1213" spans="1:17">
      <c r="A1213" s="118" t="s">
        <v>654</v>
      </c>
      <c r="B1213" s="118" t="s">
        <v>601</v>
      </c>
      <c r="C1213" s="123">
        <v>1</v>
      </c>
      <c r="D1213" s="123">
        <v>0</v>
      </c>
      <c r="E1213" s="125">
        <f>D1213/C1213*100-100</f>
        <v>-100</v>
      </c>
      <c r="F1213" s="126">
        <v>0</v>
      </c>
      <c r="G1213" s="126">
        <v>0</v>
      </c>
      <c r="H1213" s="124" t="s">
        <v>620</v>
      </c>
      <c r="I1213" s="126">
        <v>0</v>
      </c>
      <c r="J1213" s="126">
        <v>0</v>
      </c>
      <c r="K1213" s="124" t="s">
        <v>620</v>
      </c>
      <c r="L1213" s="123">
        <v>0</v>
      </c>
      <c r="M1213" s="123">
        <v>0</v>
      </c>
      <c r="N1213" s="124" t="s">
        <v>620</v>
      </c>
      <c r="O1213" s="123">
        <v>0</v>
      </c>
      <c r="P1213" s="123">
        <v>0</v>
      </c>
      <c r="Q1213" s="124" t="s">
        <v>620</v>
      </c>
    </row>
    <row r="1214" spans="1:17">
      <c r="A1214" s="114">
        <v>3</v>
      </c>
      <c r="B1214" s="115" t="s">
        <v>655</v>
      </c>
      <c r="C1214" s="143">
        <f>SUM(C1215:C1222)</f>
        <v>358</v>
      </c>
      <c r="D1214" s="143">
        <f>SUM(D1215:D1222)</f>
        <v>375</v>
      </c>
      <c r="E1214" s="144">
        <f>D1214/C1214*100-100</f>
        <v>4.7486033519553104</v>
      </c>
      <c r="F1214" s="143">
        <v>0</v>
      </c>
      <c r="G1214" s="143">
        <v>0</v>
      </c>
      <c r="H1214" s="145" t="s">
        <v>620</v>
      </c>
      <c r="I1214" s="143">
        <f>SUM(I1215:I1222)</f>
        <v>20</v>
      </c>
      <c r="J1214" s="143">
        <f>SUM(J1215:J1222)</f>
        <v>53</v>
      </c>
      <c r="K1214" s="144">
        <f>J1214/I1214*100-100</f>
        <v>165</v>
      </c>
      <c r="L1214" s="143">
        <f>SUM(L1215:L1222)</f>
        <v>23</v>
      </c>
      <c r="M1214" s="143">
        <f>SUM(M1215:M1222)</f>
        <v>31</v>
      </c>
      <c r="N1214" s="144">
        <f>M1214/L1214*100-100</f>
        <v>34.782608695652186</v>
      </c>
      <c r="O1214" s="143">
        <f>SUM(O1215:O1222)</f>
        <v>0</v>
      </c>
      <c r="P1214" s="143">
        <f>SUM(P1215:P1222)</f>
        <v>0</v>
      </c>
      <c r="Q1214" s="144"/>
    </row>
    <row r="1215" spans="1:17">
      <c r="A1215" s="118" t="s">
        <v>656</v>
      </c>
      <c r="B1215" s="118" t="s">
        <v>657</v>
      </c>
      <c r="C1215" s="123">
        <v>331</v>
      </c>
      <c r="D1215" s="123">
        <v>345</v>
      </c>
      <c r="E1215" s="124">
        <v>4.2299999999999997E-2</v>
      </c>
      <c r="F1215" s="123">
        <v>0</v>
      </c>
      <c r="G1215" s="123">
        <v>0</v>
      </c>
      <c r="H1215" s="124">
        <v>0</v>
      </c>
      <c r="I1215" s="123">
        <v>15</v>
      </c>
      <c r="J1215" s="123">
        <v>43</v>
      </c>
      <c r="K1215" s="124">
        <v>1.8667</v>
      </c>
      <c r="L1215" s="123">
        <v>19</v>
      </c>
      <c r="M1215" s="123">
        <v>29</v>
      </c>
      <c r="N1215" s="124">
        <v>0.52629999999999999</v>
      </c>
      <c r="O1215" s="123">
        <v>0</v>
      </c>
      <c r="P1215" s="123">
        <v>0</v>
      </c>
      <c r="Q1215" s="124" t="s">
        <v>620</v>
      </c>
    </row>
    <row r="1216" spans="1:17" ht="25.5">
      <c r="A1216" s="118" t="s">
        <v>658</v>
      </c>
      <c r="B1216" s="118" t="s">
        <v>659</v>
      </c>
      <c r="C1216" s="123">
        <v>0</v>
      </c>
      <c r="D1216" s="123">
        <v>0</v>
      </c>
      <c r="E1216" s="124">
        <v>0</v>
      </c>
      <c r="F1216" s="123">
        <v>0</v>
      </c>
      <c r="G1216" s="123">
        <v>0</v>
      </c>
      <c r="H1216" s="124" t="s">
        <v>620</v>
      </c>
      <c r="I1216" s="123">
        <v>0</v>
      </c>
      <c r="J1216" s="123">
        <v>0</v>
      </c>
      <c r="K1216" s="124" t="s">
        <v>620</v>
      </c>
      <c r="L1216" s="123">
        <v>0</v>
      </c>
      <c r="M1216" s="123">
        <v>0</v>
      </c>
      <c r="N1216" s="124">
        <v>0</v>
      </c>
      <c r="O1216" s="123">
        <v>0</v>
      </c>
      <c r="P1216" s="123">
        <v>0</v>
      </c>
      <c r="Q1216" s="124" t="s">
        <v>620</v>
      </c>
    </row>
    <row r="1217" spans="1:17" ht="25.5">
      <c r="A1217" s="118" t="s">
        <v>660</v>
      </c>
      <c r="B1217" s="118" t="s">
        <v>661</v>
      </c>
      <c r="C1217" s="123">
        <v>3</v>
      </c>
      <c r="D1217" s="123">
        <v>15</v>
      </c>
      <c r="E1217" s="124">
        <v>0</v>
      </c>
      <c r="F1217" s="123">
        <v>0</v>
      </c>
      <c r="G1217" s="123">
        <v>0</v>
      </c>
      <c r="H1217" s="124" t="s">
        <v>620</v>
      </c>
      <c r="I1217" s="123">
        <v>0</v>
      </c>
      <c r="J1217" s="123">
        <v>0</v>
      </c>
      <c r="K1217" s="124" t="s">
        <v>620</v>
      </c>
      <c r="L1217" s="123">
        <v>0</v>
      </c>
      <c r="M1217" s="123">
        <v>0</v>
      </c>
      <c r="N1217" s="124" t="s">
        <v>620</v>
      </c>
      <c r="O1217" s="123">
        <v>0</v>
      </c>
      <c r="P1217" s="123">
        <v>0</v>
      </c>
      <c r="Q1217" s="124">
        <v>0</v>
      </c>
    </row>
    <row r="1218" spans="1:17" ht="25.5">
      <c r="A1218" s="118" t="s">
        <v>662</v>
      </c>
      <c r="B1218" s="118" t="s">
        <v>663</v>
      </c>
      <c r="C1218" s="123">
        <v>0</v>
      </c>
      <c r="D1218" s="123">
        <v>0</v>
      </c>
      <c r="E1218" s="124" t="s">
        <v>620</v>
      </c>
      <c r="F1218" s="123">
        <v>0</v>
      </c>
      <c r="G1218" s="123">
        <v>0</v>
      </c>
      <c r="H1218" s="124" t="s">
        <v>620</v>
      </c>
      <c r="I1218" s="123">
        <v>0</v>
      </c>
      <c r="J1218" s="123">
        <v>0</v>
      </c>
      <c r="K1218" s="124" t="s">
        <v>620</v>
      </c>
      <c r="L1218" s="123">
        <v>0</v>
      </c>
      <c r="M1218" s="123">
        <v>0</v>
      </c>
      <c r="N1218" s="124" t="s">
        <v>620</v>
      </c>
      <c r="O1218" s="123">
        <v>0</v>
      </c>
      <c r="P1218" s="123">
        <v>0</v>
      </c>
      <c r="Q1218" s="124" t="s">
        <v>620</v>
      </c>
    </row>
    <row r="1219" spans="1:17">
      <c r="A1219" s="118" t="s">
        <v>664</v>
      </c>
      <c r="B1219" s="118" t="s">
        <v>665</v>
      </c>
      <c r="C1219" s="123">
        <v>2</v>
      </c>
      <c r="D1219" s="123">
        <v>3</v>
      </c>
      <c r="E1219" s="124">
        <v>0.66669999999999996</v>
      </c>
      <c r="F1219" s="123">
        <v>0</v>
      </c>
      <c r="G1219" s="123">
        <v>0</v>
      </c>
      <c r="H1219" s="124" t="s">
        <v>620</v>
      </c>
      <c r="I1219" s="123">
        <v>1</v>
      </c>
      <c r="J1219" s="123">
        <v>5</v>
      </c>
      <c r="K1219" s="124">
        <v>4</v>
      </c>
      <c r="L1219" s="123">
        <v>1</v>
      </c>
      <c r="M1219" s="123">
        <v>2</v>
      </c>
      <c r="N1219" s="124">
        <v>1</v>
      </c>
      <c r="O1219" s="123">
        <v>0</v>
      </c>
      <c r="P1219" s="123">
        <v>0</v>
      </c>
      <c r="Q1219" s="124" t="s">
        <v>620</v>
      </c>
    </row>
    <row r="1220" spans="1:17">
      <c r="A1220" s="118" t="s">
        <v>666</v>
      </c>
      <c r="B1220" s="118" t="s">
        <v>667</v>
      </c>
      <c r="C1220" s="123">
        <v>22</v>
      </c>
      <c r="D1220" s="123">
        <v>12</v>
      </c>
      <c r="E1220" s="124">
        <v>-0.45450000000000002</v>
      </c>
      <c r="F1220" s="123">
        <v>0</v>
      </c>
      <c r="G1220" s="123">
        <v>0</v>
      </c>
      <c r="H1220" s="124" t="s">
        <v>620</v>
      </c>
      <c r="I1220" s="123">
        <v>4</v>
      </c>
      <c r="J1220" s="123">
        <v>5</v>
      </c>
      <c r="K1220" s="124">
        <v>0.25</v>
      </c>
      <c r="L1220" s="123">
        <v>3</v>
      </c>
      <c r="M1220" s="123">
        <v>0</v>
      </c>
      <c r="N1220" s="124">
        <v>0</v>
      </c>
      <c r="O1220" s="123">
        <v>0</v>
      </c>
      <c r="P1220" s="123">
        <v>0</v>
      </c>
      <c r="Q1220" s="124" t="s">
        <v>620</v>
      </c>
    </row>
    <row r="1221" spans="1:17">
      <c r="A1221" s="118" t="s">
        <v>668</v>
      </c>
      <c r="B1221" s="118" t="s">
        <v>669</v>
      </c>
      <c r="C1221" s="123">
        <v>0</v>
      </c>
      <c r="D1221" s="123">
        <v>0</v>
      </c>
      <c r="E1221" s="124">
        <v>0</v>
      </c>
      <c r="F1221" s="123">
        <v>0</v>
      </c>
      <c r="G1221" s="123">
        <v>0</v>
      </c>
      <c r="H1221" s="124" t="s">
        <v>620</v>
      </c>
      <c r="I1221" s="123">
        <v>0</v>
      </c>
      <c r="J1221" s="123">
        <v>0</v>
      </c>
      <c r="K1221" s="124">
        <v>0</v>
      </c>
      <c r="L1221" s="123">
        <v>0</v>
      </c>
      <c r="M1221" s="123">
        <v>0</v>
      </c>
      <c r="N1221" s="124">
        <v>0</v>
      </c>
      <c r="O1221" s="123">
        <v>0</v>
      </c>
      <c r="P1221" s="123">
        <v>0</v>
      </c>
      <c r="Q1221" s="124" t="s">
        <v>620</v>
      </c>
    </row>
    <row r="1222" spans="1:17">
      <c r="A1222" s="118" t="s">
        <v>670</v>
      </c>
      <c r="B1222" s="118" t="s">
        <v>671</v>
      </c>
      <c r="C1222" s="123">
        <v>0</v>
      </c>
      <c r="D1222" s="123">
        <v>0</v>
      </c>
      <c r="E1222" s="124">
        <v>0</v>
      </c>
      <c r="F1222" s="123">
        <v>0</v>
      </c>
      <c r="G1222" s="123">
        <v>0</v>
      </c>
      <c r="H1222" s="124" t="s">
        <v>620</v>
      </c>
      <c r="I1222" s="123">
        <v>0</v>
      </c>
      <c r="J1222" s="123">
        <v>0</v>
      </c>
      <c r="K1222" s="124">
        <v>0</v>
      </c>
      <c r="L1222" s="123">
        <v>0</v>
      </c>
      <c r="M1222" s="123">
        <v>0</v>
      </c>
      <c r="N1222" s="124">
        <v>0</v>
      </c>
      <c r="O1222" s="123">
        <v>0</v>
      </c>
      <c r="P1222" s="123">
        <v>0</v>
      </c>
      <c r="Q1222" s="124" t="s">
        <v>620</v>
      </c>
    </row>
    <row r="1224" spans="1:17">
      <c r="A1224" t="s">
        <v>129</v>
      </c>
    </row>
    <row r="1226" spans="1:17" s="47" customFormat="1" ht="66.75" customHeight="1">
      <c r="A1226" s="46" t="s">
        <v>128</v>
      </c>
      <c r="B1226" s="46" t="s">
        <v>124</v>
      </c>
      <c r="C1226" s="62" t="s">
        <v>126</v>
      </c>
      <c r="D1226" s="62"/>
      <c r="E1226" s="54" t="s">
        <v>591</v>
      </c>
      <c r="F1226" s="46" t="s">
        <v>130</v>
      </c>
      <c r="G1226" s="62" t="s">
        <v>131</v>
      </c>
      <c r="H1226" s="62"/>
      <c r="I1226" s="98" t="s">
        <v>132</v>
      </c>
      <c r="J1226" s="99"/>
      <c r="K1226" s="54" t="s">
        <v>133</v>
      </c>
      <c r="L1226" s="98" t="s">
        <v>134</v>
      </c>
      <c r="M1226" s="99"/>
      <c r="N1226" s="98" t="s">
        <v>135</v>
      </c>
      <c r="O1226" s="99"/>
    </row>
    <row r="1227" spans="1:17" ht="349.5" customHeight="1">
      <c r="A1227" s="43">
        <v>1</v>
      </c>
      <c r="B1227" s="44" t="s">
        <v>125</v>
      </c>
      <c r="C1227" s="56" t="s">
        <v>127</v>
      </c>
      <c r="D1227" s="56"/>
      <c r="E1227" s="45" t="s">
        <v>592</v>
      </c>
      <c r="F1227" s="45" t="s">
        <v>590</v>
      </c>
      <c r="G1227" s="63" t="s">
        <v>588</v>
      </c>
      <c r="H1227" s="64"/>
      <c r="I1227" s="65">
        <v>2617</v>
      </c>
      <c r="J1227" s="66"/>
      <c r="K1227" s="55">
        <v>15</v>
      </c>
      <c r="L1227" s="65">
        <v>11</v>
      </c>
      <c r="M1227" s="66"/>
      <c r="N1227" s="65" t="s">
        <v>136</v>
      </c>
      <c r="O1227" s="66"/>
    </row>
    <row r="1229" spans="1:17">
      <c r="A1229" s="146" t="s">
        <v>672</v>
      </c>
      <c r="B1229" s="146"/>
      <c r="C1229" s="146"/>
      <c r="D1229" s="146"/>
      <c r="E1229" s="146"/>
      <c r="F1229" s="146"/>
      <c r="G1229" s="146"/>
      <c r="H1229" s="146"/>
      <c r="I1229" s="146"/>
      <c r="J1229" s="146"/>
      <c r="K1229" s="146"/>
      <c r="L1229" s="146"/>
      <c r="M1229" s="146"/>
      <c r="N1229" s="146"/>
    </row>
    <row r="1230" spans="1:17">
      <c r="A1230" s="147"/>
      <c r="B1230" s="147"/>
      <c r="C1230" s="147"/>
      <c r="D1230" s="147"/>
      <c r="E1230" s="147"/>
      <c r="F1230" s="147"/>
      <c r="G1230" s="147"/>
      <c r="H1230" s="147"/>
      <c r="I1230" s="147"/>
      <c r="J1230" s="147"/>
      <c r="K1230" s="147"/>
      <c r="L1230" s="147"/>
      <c r="M1230" s="147"/>
      <c r="N1230" s="147"/>
    </row>
    <row r="1231" spans="1:17" ht="38.25">
      <c r="A1231" s="148" t="s">
        <v>594</v>
      </c>
      <c r="B1231" s="148" t="s">
        <v>1</v>
      </c>
      <c r="C1231" s="149" t="s">
        <v>673</v>
      </c>
      <c r="D1231" s="149" t="s">
        <v>93</v>
      </c>
      <c r="E1231" s="147"/>
      <c r="F1231" s="147"/>
      <c r="G1231" s="147"/>
      <c r="H1231" s="147"/>
      <c r="I1231" s="147"/>
      <c r="J1231" s="147"/>
      <c r="K1231" s="147"/>
      <c r="L1231" s="147"/>
      <c r="M1231" s="147"/>
      <c r="N1231" s="147"/>
    </row>
    <row r="1232" spans="1:17">
      <c r="A1232" s="150">
        <v>1</v>
      </c>
      <c r="B1232" s="151" t="s">
        <v>674</v>
      </c>
      <c r="C1232" s="152" t="s">
        <v>130</v>
      </c>
      <c r="D1232" s="153" t="s">
        <v>675</v>
      </c>
      <c r="E1232" s="147"/>
      <c r="F1232" s="147"/>
      <c r="G1232" s="147"/>
      <c r="H1232" s="147"/>
      <c r="I1232" s="147"/>
      <c r="J1232" s="147"/>
      <c r="K1232" s="147"/>
      <c r="L1232" s="147"/>
      <c r="M1232" s="147"/>
      <c r="N1232" s="147"/>
    </row>
    <row r="1233" spans="1:15" ht="51">
      <c r="A1233" s="154"/>
      <c r="B1233" s="155"/>
      <c r="C1233" s="156"/>
      <c r="D1233" s="153" t="s">
        <v>676</v>
      </c>
      <c r="E1233" s="147"/>
      <c r="F1233" s="147"/>
      <c r="G1233" s="147"/>
      <c r="H1233" s="147"/>
      <c r="I1233" s="147"/>
      <c r="J1233" s="147"/>
      <c r="K1233" s="147"/>
      <c r="L1233" s="147"/>
      <c r="M1233" s="147"/>
      <c r="N1233" s="147"/>
    </row>
    <row r="1234" spans="1:15" ht="38.25">
      <c r="A1234" s="153">
        <v>2</v>
      </c>
      <c r="B1234" s="157" t="s">
        <v>677</v>
      </c>
      <c r="C1234" s="158" t="s">
        <v>678</v>
      </c>
      <c r="D1234" s="153">
        <v>5670</v>
      </c>
      <c r="E1234" s="147"/>
      <c r="F1234" s="147"/>
      <c r="G1234" s="147"/>
      <c r="H1234" s="147"/>
      <c r="I1234" s="147"/>
      <c r="J1234" s="147"/>
      <c r="K1234" s="147"/>
      <c r="L1234" s="147"/>
      <c r="M1234" s="147"/>
      <c r="N1234" s="147"/>
    </row>
    <row r="1235" spans="1:15" ht="38.25">
      <c r="A1235" s="153">
        <v>2.1</v>
      </c>
      <c r="B1235" s="157" t="s">
        <v>679</v>
      </c>
      <c r="C1235" s="158" t="s">
        <v>678</v>
      </c>
      <c r="D1235" s="159"/>
      <c r="E1235" s="147"/>
      <c r="F1235" s="147"/>
      <c r="G1235" s="147"/>
      <c r="H1235" s="147"/>
      <c r="I1235" s="147"/>
      <c r="J1235" s="147"/>
      <c r="K1235" s="147"/>
      <c r="L1235" s="147"/>
      <c r="M1235" s="147"/>
      <c r="N1235" s="147"/>
    </row>
    <row r="1236" spans="1:15" ht="38.25">
      <c r="A1236" s="153">
        <v>2.2000000000000002</v>
      </c>
      <c r="B1236" s="157" t="s">
        <v>680</v>
      </c>
      <c r="C1236" s="158" t="s">
        <v>678</v>
      </c>
      <c r="D1236" s="153">
        <v>0</v>
      </c>
      <c r="E1236" s="147"/>
      <c r="F1236" s="147"/>
      <c r="G1236" s="147"/>
      <c r="H1236" s="147"/>
      <c r="I1236" s="147"/>
      <c r="J1236" s="147"/>
      <c r="K1236" s="147"/>
      <c r="L1236" s="147"/>
      <c r="M1236" s="147"/>
      <c r="N1236" s="147"/>
    </row>
    <row r="1237" spans="1:15" ht="38.25">
      <c r="A1237" s="153">
        <v>3</v>
      </c>
      <c r="B1237" s="157" t="s">
        <v>681</v>
      </c>
      <c r="C1237" s="158" t="s">
        <v>682</v>
      </c>
      <c r="D1237" s="160"/>
      <c r="E1237" s="147"/>
      <c r="F1237" s="147"/>
      <c r="G1237" s="147"/>
      <c r="H1237" s="147"/>
      <c r="I1237" s="147"/>
      <c r="J1237" s="147"/>
      <c r="K1237" s="147"/>
      <c r="L1237" s="147"/>
      <c r="M1237" s="147"/>
      <c r="N1237" s="147"/>
    </row>
    <row r="1238" spans="1:15" ht="38.25">
      <c r="A1238" s="153">
        <v>4</v>
      </c>
      <c r="B1238" s="157" t="s">
        <v>683</v>
      </c>
      <c r="C1238" s="158" t="s">
        <v>682</v>
      </c>
      <c r="D1238" s="160"/>
      <c r="E1238" s="147"/>
      <c r="F1238" s="147"/>
      <c r="G1238" s="147"/>
      <c r="H1238" s="147"/>
      <c r="I1238" s="147"/>
      <c r="J1238" s="147"/>
      <c r="K1238" s="147"/>
      <c r="L1238" s="147"/>
      <c r="M1238" s="147"/>
      <c r="N1238" s="147"/>
    </row>
    <row r="1241" spans="1:15">
      <c r="A1241" t="s">
        <v>589</v>
      </c>
    </row>
    <row r="1243" spans="1:15">
      <c r="A1243" t="s">
        <v>137</v>
      </c>
    </row>
    <row r="1245" spans="1:15" ht="48.75" customHeight="1">
      <c r="A1245" s="57" t="s">
        <v>138</v>
      </c>
      <c r="B1245" s="57"/>
      <c r="C1245" s="57"/>
      <c r="D1245" s="57"/>
      <c r="E1245" s="57"/>
      <c r="F1245" s="57"/>
      <c r="G1245" s="57"/>
      <c r="H1245" s="57"/>
      <c r="I1245" s="57"/>
      <c r="J1245" s="57"/>
      <c r="K1245" s="57"/>
      <c r="L1245" s="57"/>
      <c r="M1245" s="57"/>
      <c r="N1245" s="57"/>
      <c r="O1245" s="57"/>
    </row>
    <row r="1247" spans="1:15">
      <c r="A1247" t="s">
        <v>139</v>
      </c>
    </row>
    <row r="1249" spans="1:1">
      <c r="A1249" s="48" t="s">
        <v>140</v>
      </c>
    </row>
    <row r="1251" spans="1:1">
      <c r="A1251" t="s">
        <v>141</v>
      </c>
    </row>
    <row r="1253" spans="1:1">
      <c r="A1253" t="s">
        <v>143</v>
      </c>
    </row>
    <row r="1254" spans="1:1">
      <c r="A1254" t="s">
        <v>144</v>
      </c>
    </row>
    <row r="1255" spans="1:1">
      <c r="A1255" t="s">
        <v>142</v>
      </c>
    </row>
  </sheetData>
  <mergeCells count="69">
    <mergeCell ref="A1232:A1233"/>
    <mergeCell ref="B1232:B1233"/>
    <mergeCell ref="C1232:C1233"/>
    <mergeCell ref="F1189:H1189"/>
    <mergeCell ref="I1189:K1189"/>
    <mergeCell ref="L1189:N1189"/>
    <mergeCell ref="O1189:Q1189"/>
    <mergeCell ref="A1229:N1229"/>
    <mergeCell ref="B7:F7"/>
    <mergeCell ref="B9:F9"/>
    <mergeCell ref="B16:B22"/>
    <mergeCell ref="C17:C18"/>
    <mergeCell ref="C19:C20"/>
    <mergeCell ref="C21:C22"/>
    <mergeCell ref="A11:F11"/>
    <mergeCell ref="A68:E69"/>
    <mergeCell ref="A70:A71"/>
    <mergeCell ref="B70:B71"/>
    <mergeCell ref="C70:E70"/>
    <mergeCell ref="A66:F66"/>
    <mergeCell ref="A96:T97"/>
    <mergeCell ref="A98:A100"/>
    <mergeCell ref="B98:B100"/>
    <mergeCell ref="C98:F99"/>
    <mergeCell ref="G98:J99"/>
    <mergeCell ref="K98:N99"/>
    <mergeCell ref="O98:R99"/>
    <mergeCell ref="S98:S100"/>
    <mergeCell ref="T98:T100"/>
    <mergeCell ref="C102:F102"/>
    <mergeCell ref="G102:J102"/>
    <mergeCell ref="K102:N102"/>
    <mergeCell ref="O102:R102"/>
    <mergeCell ref="C103:F103"/>
    <mergeCell ref="G103:J103"/>
    <mergeCell ref="K103:N103"/>
    <mergeCell ref="O103:R103"/>
    <mergeCell ref="R1166:R1167"/>
    <mergeCell ref="C1167:E1167"/>
    <mergeCell ref="F1167:H1167"/>
    <mergeCell ref="I1167:K1167"/>
    <mergeCell ref="L1167:N1167"/>
    <mergeCell ref="A105:F105"/>
    <mergeCell ref="A111:F111"/>
    <mergeCell ref="A1166:A1168"/>
    <mergeCell ref="B1166:B1168"/>
    <mergeCell ref="C1166:Q1166"/>
    <mergeCell ref="B115:B116"/>
    <mergeCell ref="C115:C116"/>
    <mergeCell ref="D115:D116"/>
    <mergeCell ref="E115:E116"/>
    <mergeCell ref="B113:F113"/>
    <mergeCell ref="F115:F116"/>
    <mergeCell ref="N1226:O1226"/>
    <mergeCell ref="N1227:O1227"/>
    <mergeCell ref="A1245:O1245"/>
    <mergeCell ref="O1167:Q1167"/>
    <mergeCell ref="A1184:F1184"/>
    <mergeCell ref="C1226:D1226"/>
    <mergeCell ref="C1227:D1227"/>
    <mergeCell ref="G1226:H1226"/>
    <mergeCell ref="G1227:H1227"/>
    <mergeCell ref="I1226:J1226"/>
    <mergeCell ref="I1227:J1227"/>
    <mergeCell ref="L1226:M1226"/>
    <mergeCell ref="L1227:M1227"/>
    <mergeCell ref="A1186:G1186"/>
    <mergeCell ref="C1188:Q1188"/>
    <mergeCell ref="C1189:E11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mariev</dc:creator>
  <cp:lastModifiedBy>sekachevaaa</cp:lastModifiedBy>
  <dcterms:created xsi:type="dcterms:W3CDTF">2019-07-30T06:30:12Z</dcterms:created>
  <dcterms:modified xsi:type="dcterms:W3CDTF">2019-08-01T05:35:49Z</dcterms:modified>
</cp:coreProperties>
</file>